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7050" tabRatio="739" activeTab="0"/>
  </bookViews>
  <sheets>
    <sheet name="須知" sheetId="1" r:id="rId1"/>
    <sheet name="MD" sheetId="2" r:id="rId2"/>
    <sheet name="MAFormat" sheetId="3" r:id="rId3"/>
    <sheet name="男甲賽程" sheetId="4" r:id="rId4"/>
    <sheet name="MQTFormat" sheetId="5" r:id="rId5"/>
    <sheet name="MBFormat" sheetId="6" r:id="rId6"/>
    <sheet name="男乙賽程" sheetId="7" r:id="rId7"/>
    <sheet name="WD" sheetId="8" r:id="rId8"/>
    <sheet name="WAFormat" sheetId="9" r:id="rId9"/>
    <sheet name="女甲賽程" sheetId="10" r:id="rId10"/>
    <sheet name="WQTFormat" sheetId="11" r:id="rId11"/>
    <sheet name="WBFormat" sheetId="12" r:id="rId12"/>
    <sheet name="女乙賽程" sheetId="13" r:id="rId13"/>
    <sheet name="TT" sheetId="14" r:id="rId14"/>
  </sheets>
  <definedNames>
    <definedName name="Excel_BuiltIn__FilterDatabase" localSheetId="1">'MD'!$E$5:$L$5</definedName>
    <definedName name="Excel_BuiltIn__FilterDatabase" localSheetId="7">'WD'!$E$5:$L$5</definedName>
    <definedName name="Excel_BuiltIn__FilterDatabase">'WD'!$A$5:$U$5</definedName>
    <definedName name="Excel_BuiltIn_Print_Area" localSheetId="2">'MAFormat'!$B$1:$F$39</definedName>
    <definedName name="Excel_BuiltIn_Print_Area" localSheetId="5">'MBFormat'!$A$1:$N$119</definedName>
    <definedName name="Excel_BuiltIn_Print_Area" localSheetId="1">'MD'!$B$1:$O$101</definedName>
    <definedName name="Excel_BuiltIn_Print_Area" localSheetId="4">'MQTFormat'!$B$1:$I$135</definedName>
    <definedName name="Excel_BuiltIn_Print_Area" localSheetId="8">'WAFormat'!$B$1:$G$40</definedName>
    <definedName name="Excel_BuiltIn_Print_Area" localSheetId="11">'WBFormat'!$B$6:$J$79</definedName>
    <definedName name="Excel_BuiltIn_Print_Area" localSheetId="7">'WD'!$A$1:$O$57</definedName>
    <definedName name="Excel_BuiltIn_Print_Area" localSheetId="10">'WQTFormat'!$A$1:$J$91</definedName>
    <definedName name="Excel_BuiltIn_Print_Area" localSheetId="12">'女乙賽程'!$B$1:$O$41</definedName>
    <definedName name="Excel_BuiltIn_Print_Area" localSheetId="9">'女甲賽程'!$A$1:$O$33</definedName>
    <definedName name="Excel_BuiltIn_Print_Area" localSheetId="6">'男乙賽程'!$B$1:$O$55</definedName>
    <definedName name="Excel_BuiltIn_Print_Area" localSheetId="3">'男甲賽程'!$B$1:$O$35</definedName>
    <definedName name="Excel_BuiltIn_Print_Area" localSheetId="0">'須知'!$A$1:$B$53</definedName>
    <definedName name="_xlnm.Print_Area" localSheetId="2">'MAFormat'!$B$18:$G$65</definedName>
    <definedName name="_xlnm.Print_Area" localSheetId="5">'MBFormat'!$A$22:$K$82</definedName>
    <definedName name="_xlnm.Print_Area" localSheetId="1">'MD'!$B$1:$O$101</definedName>
    <definedName name="_xlnm.Print_Area" localSheetId="4">'MQTFormat'!$B$1:$I$132</definedName>
    <definedName name="_xlnm.Print_Area" localSheetId="8">'WAFormat'!$B$17:$G$64</definedName>
    <definedName name="_xlnm.Print_Area" localSheetId="11">'WBFormat'!$B$21:$J$81</definedName>
    <definedName name="_xlnm.Print_Area" localSheetId="7">'WD'!$A$1:$O$57</definedName>
    <definedName name="_xlnm.Print_Area" localSheetId="10">'WQTFormat'!$A$15:$I$91</definedName>
    <definedName name="_xlnm.Print_Area" localSheetId="12">'女乙賽程'!$B$1:$O$53</definedName>
    <definedName name="_xlnm.Print_Area" localSheetId="9">'女甲賽程'!$A$1:$O$33</definedName>
    <definedName name="_xlnm.Print_Area" localSheetId="6">'男乙賽程'!$B$1:$O$54</definedName>
    <definedName name="_xlnm.Print_Area" localSheetId="3">'男甲賽程'!$B$1:$O$35</definedName>
    <definedName name="_xlnm.Print_Area" localSheetId="0">'須知'!$A$1:$B$53</definedName>
  </definedNames>
  <calcPr fullCalcOnLoad="1"/>
</workbook>
</file>

<file path=xl/sharedStrings.xml><?xml version="1.0" encoding="utf-8"?>
<sst xmlns="http://schemas.openxmlformats.org/spreadsheetml/2006/main" count="2999" uniqueCount="1284">
  <si>
    <t xml:space="preserve"> </t>
  </si>
  <si>
    <t>比賽須知</t>
  </si>
  <si>
    <t>報　　到</t>
  </si>
  <si>
    <t>所有參賽隊伍須於規定時間前15分鐘，向司令台報到。</t>
  </si>
  <si>
    <t>如發現冒名頂替者，則其球隊之比賽資格及所得成績分將被取消。</t>
  </si>
  <si>
    <t>比賽制服</t>
  </si>
  <si>
    <t>比賽隊伍必須穿著比賽制服。</t>
  </si>
  <si>
    <t>比賽規則</t>
  </si>
  <si>
    <t>採用國際排球協會最新之沙灘排球現規則，網高及球場面積如下：</t>
  </si>
  <si>
    <t>球場：16米x 8米；半場8米x 8米。</t>
  </si>
  <si>
    <t>小組賽兩局制，每球得分制，需至少領前兩分為勝1局，並無上限分。每勝一場得3分，每負一場得0分，平手各得1分。</t>
  </si>
  <si>
    <t>一、二局每累積7分，決勝局每累積5分交換場地作賽。</t>
  </si>
  <si>
    <t>每隊每局一次暫停，限時30秒，只有隊長方可要求暫停。</t>
  </si>
  <si>
    <t>技術暫停：只設於一、二局，兩隊得分總和21分時自動執行，限時30秒。</t>
  </si>
  <si>
    <t>球員不可用上手手指﹝虛攻﹞完成攻擊性擊球</t>
  </si>
  <si>
    <t>凡 NO SHOW 將不獲積分</t>
  </si>
  <si>
    <t>Competition Information</t>
  </si>
  <si>
    <t xml:space="preserve">Report </t>
  </si>
  <si>
    <t>Teams should report to the competition organizer 15 minutes before the competition.</t>
  </si>
  <si>
    <t>All results will be deleted if unlawful player has been found.</t>
  </si>
  <si>
    <t>Uniform</t>
  </si>
  <si>
    <t>Players in a team should wear identical uniform with visible number 1 &amp; 2 on front and back side of players’uniform</t>
  </si>
  <si>
    <t>Rules</t>
  </si>
  <si>
    <t xml:space="preserve">Beach volleyball official rules from FIVB will be adopted throughout the game. </t>
  </si>
  <si>
    <t>Dimensions of playing area and height of the net are as follow:</t>
  </si>
  <si>
    <t>Playing area: 16m x 8m</t>
  </si>
  <si>
    <t>A Grade Men's net: 2.43m ;B Grade Men's net: 2.35m ;A Grade Women's net: 2.24m;B Grade Women's net: 2.20m</t>
  </si>
  <si>
    <t xml:space="preserve">A match would be won by team that wins two sets with each of them having a minimum lead of 2 points. </t>
  </si>
  <si>
    <t>In the case of 1-1 ties, the deciding set (the 3rd) is played to 15 points with a minimum lead of 2 points.</t>
  </si>
  <si>
    <t>Court switch would be taken place after every 7 points (Set 1 and 2)  and 5 points (Set 3) played</t>
  </si>
  <si>
    <t xml:space="preserve">Each team is entitled to a maximum of one time-out per set. Each time-out lasts for 30 seconds and could be called by either of the players </t>
  </si>
  <si>
    <t>Technical Time-out: in sets 1 and 2, one additional 30 second Technical Time-out</t>
  </si>
  <si>
    <t xml:space="preserve">is automatically allocated when the sum of the points scored by the teams equals 21 points.  </t>
  </si>
  <si>
    <t>A player completes an attack-hit using an “open-handed tip or dink” directing the ball</t>
  </si>
  <si>
    <t>with the fingers would be considered as a attack-hit fault</t>
  </si>
  <si>
    <t>Knock out system &amp; best of 3 system will be adopted in the final round and QT</t>
  </si>
  <si>
    <t xml:space="preserve">For Preliminary Round, all the games are in 2 sets </t>
  </si>
  <si>
    <t>Players in a team should wear identical uniform with visible number 1 &amp; 2 on front and back side of players’uniform.</t>
  </si>
  <si>
    <t>In pool games,two sets in each game,win a game will get 3 points,draw a game will get 1 point.</t>
  </si>
  <si>
    <t>In the round of 16, in case of 1-1 ties, the deciding set (the 3rd) is played to 15 points with a minimum lead of 2 points.</t>
  </si>
  <si>
    <t>Court switch would be taken place after every 7 points (Set 1 and 2)  and 5 points (Set 3) played.</t>
  </si>
  <si>
    <t>Each team is entitled to a maximum of one time-out per set. Each time-out lasts for 30 seconds and could be called by captain.</t>
  </si>
  <si>
    <t>Technical Time-out: in sets 1 and 2, one additional 30 second Technical Time-out is automatically allocated when the sum of the points scored by the teams equals 21 points.</t>
  </si>
  <si>
    <t>A player completes an attack-hit using an “open-handed tip or dink” directing the ball with the fingers would be considered as a attack-hit fault.</t>
  </si>
  <si>
    <t>Knock out system &amp; best of 3 system will be adopted in the final round and QT.</t>
  </si>
  <si>
    <t>For Preliminary Round, all the games are in 2 sets.</t>
  </si>
  <si>
    <t>No points will be given for those "NO SHOW".</t>
  </si>
  <si>
    <t>Seeding List (table 2)</t>
  </si>
  <si>
    <t xml:space="preserve">Read </t>
  </si>
  <si>
    <t>Team</t>
  </si>
  <si>
    <t>Team Name</t>
  </si>
  <si>
    <t>Ind.</t>
  </si>
  <si>
    <t>DRAW RESULT</t>
  </si>
  <si>
    <t>SEED NO.</t>
  </si>
  <si>
    <t>Seeding</t>
  </si>
  <si>
    <t>Points</t>
  </si>
  <si>
    <t>AA1</t>
  </si>
  <si>
    <t>1st</t>
  </si>
  <si>
    <t>144 pts</t>
  </si>
  <si>
    <t>AB1</t>
  </si>
  <si>
    <t>2nd</t>
  </si>
  <si>
    <t>132 pts</t>
  </si>
  <si>
    <t>AB2</t>
  </si>
  <si>
    <t>3rd</t>
  </si>
  <si>
    <t>120 pts</t>
  </si>
  <si>
    <t>AA2</t>
  </si>
  <si>
    <t>4th</t>
  </si>
  <si>
    <t>108 pts</t>
  </si>
  <si>
    <t>AA3</t>
  </si>
  <si>
    <t>5th</t>
  </si>
  <si>
    <t>96 pts</t>
  </si>
  <si>
    <t>AB3</t>
  </si>
  <si>
    <t>6th</t>
  </si>
  <si>
    <t>90 pts</t>
  </si>
  <si>
    <t>AB4</t>
  </si>
  <si>
    <t>7th</t>
  </si>
  <si>
    <t>84 pts</t>
  </si>
  <si>
    <t>AA4</t>
  </si>
  <si>
    <t>8th</t>
  </si>
  <si>
    <t>78 pts</t>
  </si>
  <si>
    <t>A1</t>
  </si>
  <si>
    <t>B1</t>
  </si>
  <si>
    <t>C1</t>
  </si>
  <si>
    <t>D1</t>
  </si>
  <si>
    <t>E1</t>
  </si>
  <si>
    <t>72 pts</t>
  </si>
  <si>
    <t>F1</t>
  </si>
  <si>
    <t>G1</t>
  </si>
  <si>
    <t>H1</t>
  </si>
  <si>
    <t>G2</t>
  </si>
  <si>
    <t>9th</t>
  </si>
  <si>
    <t>54 pts</t>
  </si>
  <si>
    <t>H2</t>
  </si>
  <si>
    <t>F2</t>
  </si>
  <si>
    <t>E2</t>
  </si>
  <si>
    <t>D2</t>
  </si>
  <si>
    <t>C2</t>
  </si>
  <si>
    <t>A2</t>
  </si>
  <si>
    <t>B2</t>
  </si>
  <si>
    <t>A3</t>
  </si>
  <si>
    <t>B3</t>
  </si>
  <si>
    <t>C3</t>
  </si>
  <si>
    <t>NEW</t>
  </si>
  <si>
    <t>D3</t>
  </si>
  <si>
    <t>E3</t>
  </si>
  <si>
    <t>F3</t>
  </si>
  <si>
    <t>G3</t>
  </si>
  <si>
    <t>H3</t>
  </si>
  <si>
    <t>SEED#33</t>
  </si>
  <si>
    <t>SEED#34</t>
  </si>
  <si>
    <t>SEED#35</t>
  </si>
  <si>
    <t>SEED#36</t>
  </si>
  <si>
    <t>SEED#37</t>
  </si>
  <si>
    <t>SEED#38</t>
  </si>
  <si>
    <t>SEED#39</t>
  </si>
  <si>
    <t>SEED#40</t>
  </si>
  <si>
    <t>SEED#41</t>
  </si>
  <si>
    <t>SEED#45</t>
  </si>
  <si>
    <t>SEED#42</t>
  </si>
  <si>
    <t>SEED#48</t>
  </si>
  <si>
    <t>SEED#44</t>
  </si>
  <si>
    <t>SEED#46</t>
  </si>
  <si>
    <t>SEED#47</t>
  </si>
  <si>
    <t>SEED#49</t>
  </si>
  <si>
    <t>SEED#43</t>
  </si>
  <si>
    <t>SEED#51</t>
  </si>
  <si>
    <t>SEED#52</t>
  </si>
  <si>
    <t>SEED#50</t>
  </si>
  <si>
    <t>C4</t>
  </si>
  <si>
    <t>D4</t>
  </si>
  <si>
    <t>E4</t>
  </si>
  <si>
    <t>F4</t>
  </si>
  <si>
    <t>G4</t>
  </si>
  <si>
    <t>H4</t>
  </si>
  <si>
    <t>A</t>
  </si>
  <si>
    <t>B</t>
  </si>
  <si>
    <t>SEED#1</t>
  </si>
  <si>
    <t>SEED#2</t>
  </si>
  <si>
    <t>SEED#4</t>
  </si>
  <si>
    <t>SEED#3</t>
  </si>
  <si>
    <t>SEED#5</t>
  </si>
  <si>
    <t>SEED#6</t>
  </si>
  <si>
    <t>SEED#8</t>
  </si>
  <si>
    <t>SEED#7</t>
  </si>
  <si>
    <t>MA1</t>
  </si>
  <si>
    <t>MA8</t>
  </si>
  <si>
    <t>Final 1/2 places</t>
  </si>
  <si>
    <t>MA7</t>
  </si>
  <si>
    <t>Final 3/4 places</t>
  </si>
  <si>
    <t>MA3</t>
  </si>
  <si>
    <t>Final 5/6 places</t>
  </si>
  <si>
    <t>MA4</t>
  </si>
  <si>
    <t>Final 7/8 places</t>
  </si>
  <si>
    <t>Match No.</t>
  </si>
  <si>
    <t>POOL</t>
  </si>
  <si>
    <t>Group</t>
  </si>
  <si>
    <t>TEAMS</t>
  </si>
  <si>
    <t>TEAM A</t>
  </si>
  <si>
    <t>TEAM B</t>
  </si>
  <si>
    <t>Position</t>
  </si>
  <si>
    <t>Win</t>
  </si>
  <si>
    <t>Draw</t>
  </si>
  <si>
    <t>Loss</t>
  </si>
  <si>
    <t>Vs</t>
  </si>
  <si>
    <t>AA8</t>
  </si>
  <si>
    <t>AA5</t>
  </si>
  <si>
    <t>AA7</t>
  </si>
  <si>
    <t>AA6</t>
  </si>
  <si>
    <t>E</t>
  </si>
  <si>
    <t>F</t>
  </si>
  <si>
    <t>G</t>
  </si>
  <si>
    <t>H</t>
  </si>
  <si>
    <t>C</t>
  </si>
  <si>
    <t>D</t>
  </si>
  <si>
    <t>SEED#9</t>
  </si>
  <si>
    <t>SEED#10</t>
  </si>
  <si>
    <t>SEED#11</t>
  </si>
  <si>
    <t>SEED#12</t>
  </si>
  <si>
    <t>SEED#13</t>
  </si>
  <si>
    <t>SEED#14</t>
  </si>
  <si>
    <t>SEED#15</t>
  </si>
  <si>
    <t>SEED#16</t>
  </si>
  <si>
    <t>SEED#24</t>
  </si>
  <si>
    <t>SEED#23</t>
  </si>
  <si>
    <t>SEED#22</t>
  </si>
  <si>
    <t>SEED#21</t>
  </si>
  <si>
    <t>SEED#20</t>
  </si>
  <si>
    <t>SEED#19</t>
  </si>
  <si>
    <t>SEED#18</t>
  </si>
  <si>
    <t>SEED#17</t>
  </si>
  <si>
    <t>SEED#25</t>
  </si>
  <si>
    <t>SEED#26</t>
  </si>
  <si>
    <t>SEED#27</t>
  </si>
  <si>
    <t>SEED#28</t>
  </si>
  <si>
    <t>SEED#29</t>
  </si>
  <si>
    <t>SEED#30</t>
  </si>
  <si>
    <t>SEED#31</t>
  </si>
  <si>
    <t>SEED#32</t>
  </si>
  <si>
    <t>Seed#48</t>
  </si>
  <si>
    <t>Seed#49</t>
  </si>
  <si>
    <t>Seed#47</t>
  </si>
  <si>
    <t>Seed#50</t>
  </si>
  <si>
    <t>MB1</t>
  </si>
  <si>
    <t>MB9</t>
  </si>
  <si>
    <t>MB2</t>
  </si>
  <si>
    <t>MB13</t>
  </si>
  <si>
    <t>MB3</t>
  </si>
  <si>
    <t>MB10</t>
  </si>
  <si>
    <t>MB4</t>
  </si>
  <si>
    <t>MB5</t>
  </si>
  <si>
    <t>MB11</t>
  </si>
  <si>
    <t>MB6</t>
  </si>
  <si>
    <t>MB14</t>
  </si>
  <si>
    <t>MB7</t>
  </si>
  <si>
    <t>MB12</t>
  </si>
  <si>
    <t>MB15</t>
  </si>
  <si>
    <t>MB8</t>
  </si>
  <si>
    <t>A4</t>
  </si>
  <si>
    <t>B4</t>
  </si>
  <si>
    <t>WA1</t>
  </si>
  <si>
    <t>WA8</t>
  </si>
  <si>
    <t>WA2</t>
  </si>
  <si>
    <t>WA7</t>
  </si>
  <si>
    <t>WA3</t>
  </si>
  <si>
    <t>WA6</t>
  </si>
  <si>
    <t>WA4</t>
  </si>
  <si>
    <t>WA5</t>
  </si>
  <si>
    <t>WB1</t>
  </si>
  <si>
    <t>WB9</t>
  </si>
  <si>
    <t>WB2</t>
  </si>
  <si>
    <t>WB13</t>
  </si>
  <si>
    <t>WB3</t>
  </si>
  <si>
    <t>WB10</t>
  </si>
  <si>
    <t>WB4</t>
  </si>
  <si>
    <t>WB16</t>
  </si>
  <si>
    <t>WB5</t>
  </si>
  <si>
    <t>WB11</t>
  </si>
  <si>
    <t>WB6</t>
  </si>
  <si>
    <t>WB14</t>
  </si>
  <si>
    <t>WB7</t>
  </si>
  <si>
    <t>WB12</t>
  </si>
  <si>
    <t>WB15</t>
  </si>
  <si>
    <t>WB8</t>
  </si>
  <si>
    <r>
      <rPr>
        <sz val="11"/>
        <rFont val="微軟正黑體"/>
        <family val="2"/>
      </rPr>
      <t>複賽三局兩勝制，每球得分制，需至少領前兩分為勝</t>
    </r>
    <r>
      <rPr>
        <sz val="11"/>
        <rFont val="Calibri"/>
        <family val="2"/>
      </rPr>
      <t>1</t>
    </r>
    <r>
      <rPr>
        <sz val="11"/>
        <rFont val="微軟正黑體"/>
        <family val="2"/>
      </rPr>
      <t>局，並無上限分。</t>
    </r>
  </si>
  <si>
    <t>QT1</t>
  </si>
  <si>
    <t>QT2</t>
  </si>
  <si>
    <t>QT3</t>
  </si>
  <si>
    <t>QT4</t>
  </si>
  <si>
    <t>QT5</t>
  </si>
  <si>
    <t>QT6</t>
  </si>
  <si>
    <t>QT7</t>
  </si>
  <si>
    <t>QT8</t>
  </si>
  <si>
    <t>QT9</t>
  </si>
  <si>
    <t>QT10</t>
  </si>
  <si>
    <t>QT11</t>
  </si>
  <si>
    <t>QT12</t>
  </si>
  <si>
    <r>
      <rPr>
        <b/>
        <sz val="14"/>
        <color indexed="12"/>
        <rFont val="微軟正黑體"/>
        <family val="2"/>
      </rPr>
      <t>種子隊名單</t>
    </r>
    <r>
      <rPr>
        <b/>
        <sz val="14"/>
        <color indexed="12"/>
        <rFont val="Calibri"/>
        <family val="2"/>
      </rPr>
      <t>(</t>
    </r>
    <r>
      <rPr>
        <b/>
        <sz val="14"/>
        <color indexed="12"/>
        <rFont val="微軟正黑體"/>
        <family val="2"/>
      </rPr>
      <t>表二</t>
    </r>
    <r>
      <rPr>
        <b/>
        <sz val="14"/>
        <color indexed="12"/>
        <rFont val="Calibri"/>
        <family val="2"/>
      </rPr>
      <t>)</t>
    </r>
  </si>
  <si>
    <r>
      <rPr>
        <b/>
        <sz val="14"/>
        <color indexed="12"/>
        <rFont val="微軟正黑體"/>
        <family val="2"/>
      </rPr>
      <t>種子編號</t>
    </r>
  </si>
  <si>
    <r>
      <rPr>
        <b/>
        <sz val="14"/>
        <rFont val="微軟正黑體"/>
        <family val="2"/>
      </rPr>
      <t>積分</t>
    </r>
  </si>
  <si>
    <r>
      <rPr>
        <b/>
        <sz val="14"/>
        <rFont val="微軟正黑體"/>
        <family val="2"/>
      </rPr>
      <t>抽籤結果</t>
    </r>
  </si>
  <si>
    <r>
      <rPr>
        <b/>
        <sz val="14"/>
        <rFont val="微軟正黑體"/>
        <family val="2"/>
      </rPr>
      <t>隊名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</si>
  <si>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1</t>
    </r>
  </si>
  <si>
    <r>
      <rPr>
        <b/>
        <sz val="14"/>
        <rFont val="微軟正黑體"/>
        <family val="2"/>
      </rPr>
      <t>註冊編號</t>
    </r>
  </si>
  <si>
    <r>
      <rPr>
        <b/>
        <sz val="14"/>
        <rFont val="微軟正黑體"/>
        <family val="2"/>
      </rPr>
      <t>球員</t>
    </r>
    <r>
      <rPr>
        <b/>
        <sz val="14"/>
        <rFont val="Calibri"/>
        <family val="2"/>
      </rPr>
      <t>2</t>
    </r>
  </si>
  <si>
    <r>
      <rPr>
        <b/>
        <sz val="14"/>
        <rFont val="微軟正黑體"/>
        <family val="2"/>
      </rPr>
      <t>備註</t>
    </r>
  </si>
  <si>
    <r>
      <rPr>
        <b/>
        <sz val="14"/>
        <rFont val="微軟正黑體"/>
        <family val="2"/>
      </rPr>
      <t>球隊積分</t>
    </r>
  </si>
  <si>
    <r>
      <rPr>
        <b/>
        <sz val="14"/>
        <rFont val="微軟正黑體"/>
        <family val="2"/>
      </rPr>
      <t>球員積分</t>
    </r>
  </si>
  <si>
    <r>
      <t xml:space="preserve">i. </t>
    </r>
    <r>
      <rPr>
        <sz val="14"/>
        <color indexed="8"/>
        <rFont val="微軟正黑體"/>
        <family val="2"/>
      </rPr>
      <t>以種子分（</t>
    </r>
    <r>
      <rPr>
        <sz val="14"/>
        <color indexed="8"/>
        <rFont val="Calibri"/>
        <family val="2"/>
      </rPr>
      <t>SEEDING POINT</t>
    </r>
    <r>
      <rPr>
        <sz val="14"/>
        <color indexed="8"/>
        <rFont val="微軟正黑體"/>
        <family val="2"/>
      </rPr>
      <t>）排列種子隊。</t>
    </r>
  </si>
  <si>
    <r>
      <rPr>
        <sz val="14"/>
        <rFont val="微軟正黑體"/>
        <family val="2"/>
      </rPr>
      <t>小組單循環比賽中得分由高至低依次排名次。</t>
    </r>
  </si>
  <si>
    <r>
      <rPr>
        <sz val="14"/>
        <rFont val="微軟正黑體"/>
        <family val="2"/>
      </rPr>
      <t>對賽隊</t>
    </r>
  </si>
  <si>
    <r>
      <rPr>
        <sz val="14"/>
        <rFont val="微軟正黑體"/>
        <family val="2"/>
      </rPr>
      <t>局數</t>
    </r>
  </si>
  <si>
    <r>
      <rPr>
        <sz val="14"/>
        <rFont val="微軟正黑體"/>
        <family val="2"/>
      </rPr>
      <t>分數</t>
    </r>
  </si>
  <si>
    <r>
      <rPr>
        <sz val="14"/>
        <rFont val="微軟正黑體"/>
        <family val="2"/>
      </rPr>
      <t>比賽場號</t>
    </r>
  </si>
  <si>
    <r>
      <rPr>
        <sz val="14"/>
        <rFont val="微軟正黑體"/>
        <family val="2"/>
      </rPr>
      <t>分組</t>
    </r>
  </si>
  <si>
    <t>Seed#36</t>
  </si>
  <si>
    <t>Seed#45</t>
  </si>
  <si>
    <t>分組方法：</t>
  </si>
  <si>
    <t>Darius</t>
  </si>
  <si>
    <t>消防</t>
  </si>
  <si>
    <t>喺唔喺度</t>
  </si>
  <si>
    <t>撈碧鵰</t>
  </si>
  <si>
    <t>JC</t>
  </si>
  <si>
    <t>黃駿安</t>
  </si>
  <si>
    <t>馬凱琦</t>
  </si>
  <si>
    <t>李宇煌</t>
  </si>
  <si>
    <t>譚洭倫</t>
  </si>
  <si>
    <t>林琪豐</t>
  </si>
  <si>
    <t>胡健朗</t>
  </si>
  <si>
    <t>李健禧</t>
  </si>
  <si>
    <t>簡詩恆</t>
  </si>
  <si>
    <t>黃浩堯</t>
  </si>
  <si>
    <t>饒明淦</t>
  </si>
  <si>
    <t>王龍</t>
  </si>
  <si>
    <t>馬朗青</t>
  </si>
  <si>
    <t>張俊泓</t>
  </si>
  <si>
    <t>黃栢熙</t>
  </si>
  <si>
    <t>陳嘉浩</t>
  </si>
  <si>
    <t>柳凱富</t>
  </si>
  <si>
    <t>陳暐晴</t>
  </si>
  <si>
    <t>莫皓智</t>
  </si>
  <si>
    <t>林惠龍</t>
  </si>
  <si>
    <t>謝鍵泓</t>
  </si>
  <si>
    <t>周海斌</t>
  </si>
  <si>
    <t>譚嘉輝</t>
  </si>
  <si>
    <t>張綽航</t>
  </si>
  <si>
    <t>劉富豪</t>
  </si>
  <si>
    <t>廖樞麒</t>
  </si>
  <si>
    <t>梁衍維</t>
  </si>
  <si>
    <t>饒兆琮</t>
  </si>
  <si>
    <t>林敬淳</t>
  </si>
  <si>
    <t>張俊彥</t>
  </si>
  <si>
    <t>郭家俊</t>
  </si>
  <si>
    <t>陳信珩</t>
  </si>
  <si>
    <t>黎樹輝</t>
  </si>
  <si>
    <t>李雯偉</t>
  </si>
  <si>
    <t>葉志誠</t>
  </si>
  <si>
    <t>趙浩智</t>
  </si>
  <si>
    <t>王沛林</t>
  </si>
  <si>
    <t>劉卓傑</t>
  </si>
  <si>
    <t>劉卓然</t>
  </si>
  <si>
    <t>李智豪</t>
  </si>
  <si>
    <t>李烈峰</t>
  </si>
  <si>
    <t>梁景嵐</t>
  </si>
  <si>
    <t>李海峰</t>
  </si>
  <si>
    <t>古顯庭</t>
  </si>
  <si>
    <t>曾嘉鉦</t>
  </si>
  <si>
    <t>黃志傑</t>
  </si>
  <si>
    <t>林灝銘</t>
  </si>
  <si>
    <t>黃嘉潤</t>
  </si>
  <si>
    <t>蘇嘉諾</t>
  </si>
  <si>
    <t>林駿汝</t>
  </si>
  <si>
    <t>林耀宗</t>
  </si>
  <si>
    <t>Uros Cvijanovic</t>
  </si>
  <si>
    <t>蔡偉傑</t>
  </si>
  <si>
    <t>何銳德</t>
  </si>
  <si>
    <t>張澔銘</t>
  </si>
  <si>
    <t>李洛然</t>
  </si>
  <si>
    <t>李卓曦</t>
  </si>
  <si>
    <t>張淦邦</t>
  </si>
  <si>
    <t>陳朗晞</t>
  </si>
  <si>
    <t>AA1</t>
  </si>
  <si>
    <t>AA2</t>
  </si>
  <si>
    <t>AA3</t>
  </si>
  <si>
    <t>AA4</t>
  </si>
  <si>
    <t>A1</t>
  </si>
  <si>
    <t>B1</t>
  </si>
  <si>
    <t>E1</t>
  </si>
  <si>
    <t>H1</t>
  </si>
  <si>
    <t>H2</t>
  </si>
  <si>
    <t>G2</t>
  </si>
  <si>
    <t>F2</t>
  </si>
  <si>
    <t>E2</t>
  </si>
  <si>
    <t>D2</t>
  </si>
  <si>
    <t>C2</t>
  </si>
  <si>
    <t>B2</t>
  </si>
  <si>
    <t>A2</t>
  </si>
  <si>
    <t>A3</t>
  </si>
  <si>
    <t>B3</t>
  </si>
  <si>
    <t>C3</t>
  </si>
  <si>
    <t>D3</t>
  </si>
  <si>
    <t>E3</t>
  </si>
  <si>
    <t>F3</t>
  </si>
  <si>
    <t>G3</t>
  </si>
  <si>
    <t>H3</t>
  </si>
  <si>
    <t>SEED#33</t>
  </si>
  <si>
    <t>SEED#34</t>
  </si>
  <si>
    <t>SEED#35</t>
  </si>
  <si>
    <t>SEED#36</t>
  </si>
  <si>
    <t>SEED#38</t>
  </si>
  <si>
    <t>M624</t>
  </si>
  <si>
    <t>M227</t>
  </si>
  <si>
    <t>M762</t>
  </si>
  <si>
    <t>M556</t>
  </si>
  <si>
    <t>M751</t>
  </si>
  <si>
    <t>M899</t>
  </si>
  <si>
    <t>M891</t>
  </si>
  <si>
    <t>M934</t>
  </si>
  <si>
    <t>M931</t>
  </si>
  <si>
    <t>M229</t>
  </si>
  <si>
    <t>M906</t>
  </si>
  <si>
    <t>M639</t>
  </si>
  <si>
    <t>M205</t>
  </si>
  <si>
    <t>M552</t>
  </si>
  <si>
    <t>M984</t>
  </si>
  <si>
    <t>M806</t>
  </si>
  <si>
    <t>M1026</t>
  </si>
  <si>
    <t>M977</t>
  </si>
  <si>
    <t>M1048</t>
  </si>
  <si>
    <t>M291</t>
  </si>
  <si>
    <t>M969</t>
  </si>
  <si>
    <t>M179</t>
  </si>
  <si>
    <t>M843</t>
  </si>
  <si>
    <t>M1080</t>
  </si>
  <si>
    <t>M744</t>
  </si>
  <si>
    <t>M781</t>
  </si>
  <si>
    <t>M187</t>
  </si>
  <si>
    <t>M184</t>
  </si>
  <si>
    <t>M1031</t>
  </si>
  <si>
    <t>M995</t>
  </si>
  <si>
    <t>M561</t>
  </si>
  <si>
    <t>M514</t>
  </si>
  <si>
    <t>M980</t>
  </si>
  <si>
    <t>M570</t>
  </si>
  <si>
    <t>M963</t>
  </si>
  <si>
    <t>M790</t>
  </si>
  <si>
    <t>M950</t>
  </si>
  <si>
    <t>M555</t>
  </si>
  <si>
    <t>M1091</t>
  </si>
  <si>
    <t>M642</t>
  </si>
  <si>
    <t>M704</t>
  </si>
  <si>
    <t>M331</t>
  </si>
  <si>
    <t>M1036</t>
  </si>
  <si>
    <t>M1090</t>
  </si>
  <si>
    <t>M750</t>
  </si>
  <si>
    <t>M867</t>
  </si>
  <si>
    <t>M947</t>
  </si>
  <si>
    <t>M727</t>
  </si>
  <si>
    <t>M829</t>
  </si>
  <si>
    <t>M330</t>
  </si>
  <si>
    <t>M802</t>
  </si>
  <si>
    <t>M1099</t>
  </si>
  <si>
    <t>M719</t>
  </si>
  <si>
    <t>M1042</t>
  </si>
  <si>
    <t>M725</t>
  </si>
  <si>
    <t>M564</t>
  </si>
  <si>
    <t>M807</t>
  </si>
  <si>
    <t>M826</t>
  </si>
  <si>
    <t>M865</t>
  </si>
  <si>
    <t>M1095</t>
  </si>
  <si>
    <t>M1104</t>
  </si>
  <si>
    <t>C1</t>
  </si>
  <si>
    <t>D1</t>
  </si>
  <si>
    <t>SEED#43</t>
  </si>
  <si>
    <t>SEED#49</t>
  </si>
  <si>
    <t>SEED#48</t>
  </si>
  <si>
    <t>SEED#50</t>
  </si>
  <si>
    <t>香港沙灘排球巡迴賽 2024-黃金一站</t>
  </si>
  <si>
    <t>男子組網高2.43米，女子組網高2.24米。</t>
  </si>
  <si>
    <t>Men's net: 2.43m ; Women's net: 2.24m</t>
  </si>
  <si>
    <r>
      <rPr>
        <b/>
        <sz val="14"/>
        <rFont val="微軟正黑體"/>
        <family val="2"/>
      </rPr>
      <t>香港沙灘排球巡迴賽</t>
    </r>
    <r>
      <rPr>
        <b/>
        <sz val="14"/>
        <rFont val="Calibri"/>
        <family val="2"/>
      </rPr>
      <t xml:space="preserve"> 2024-</t>
    </r>
    <r>
      <rPr>
        <b/>
        <sz val="14"/>
        <rFont val="微軟正黑體"/>
        <family val="2"/>
      </rPr>
      <t>黃金一站</t>
    </r>
  </si>
  <si>
    <t>04小仁青</t>
  </si>
  <si>
    <t>Panthers</t>
  </si>
  <si>
    <t>Jay &amp; Patrick</t>
  </si>
  <si>
    <t>DDWW</t>
  </si>
  <si>
    <t>ALPS-孖一</t>
  </si>
  <si>
    <t>BVA-Lau Ma</t>
  </si>
  <si>
    <t>Infinity-Pak&amp;Shing</t>
  </si>
  <si>
    <t>ALPS 李兩個</t>
  </si>
  <si>
    <t>ADHD</t>
  </si>
  <si>
    <t>雙插set</t>
  </si>
  <si>
    <t>PTSD</t>
  </si>
  <si>
    <t>AD</t>
  </si>
  <si>
    <t>Gag雞</t>
  </si>
  <si>
    <t>小了E人</t>
  </si>
  <si>
    <t>丁滿與彭彭</t>
  </si>
  <si>
    <t>ALPS - DM</t>
  </si>
  <si>
    <t>KKCH</t>
  </si>
  <si>
    <t>C Long</t>
  </si>
  <si>
    <t>隨心做</t>
  </si>
  <si>
    <t>萬事發</t>
  </si>
  <si>
    <t>ALPS-Black Label</t>
  </si>
  <si>
    <t>FORCE-戰+力</t>
  </si>
  <si>
    <t>富豪排球</t>
  </si>
  <si>
    <t>Future</t>
  </si>
  <si>
    <t>ALPS HANDSHAKE</t>
  </si>
  <si>
    <t>葵青TTS</t>
  </si>
  <si>
    <t>牛牛</t>
  </si>
  <si>
    <t>Alps 小龍</t>
  </si>
  <si>
    <t>Infinity - KF</t>
  </si>
  <si>
    <t>ALPS 上⼀場既人</t>
  </si>
  <si>
    <t>仁濟溫泉區</t>
  </si>
  <si>
    <t>SGB</t>
  </si>
  <si>
    <t>袋波我哋拎</t>
  </si>
  <si>
    <t>AR</t>
  </si>
  <si>
    <t>我要買小米SU7</t>
  </si>
  <si>
    <t>沙陳滾滾</t>
  </si>
  <si>
    <t>j s</t>
  </si>
  <si>
    <t>古下李</t>
  </si>
  <si>
    <t>Mandy</t>
  </si>
  <si>
    <t>PJ</t>
  </si>
  <si>
    <t>Table</t>
  </si>
  <si>
    <t>朱亦迦</t>
  </si>
  <si>
    <t>黃偉倫</t>
  </si>
  <si>
    <t>楊景帆</t>
  </si>
  <si>
    <t>連源達</t>
  </si>
  <si>
    <t>劉鈺城</t>
  </si>
  <si>
    <t>郭丞浩</t>
  </si>
  <si>
    <t>黎日朗</t>
  </si>
  <si>
    <t>羅亦淋</t>
  </si>
  <si>
    <t>李梓恆</t>
  </si>
  <si>
    <t>陳思銘</t>
  </si>
  <si>
    <t>陳卓杰</t>
  </si>
  <si>
    <t>關梓烽</t>
  </si>
  <si>
    <t>張家謙</t>
  </si>
  <si>
    <t>張浩軒</t>
  </si>
  <si>
    <t>黃卓翹</t>
  </si>
  <si>
    <t>王澄晞</t>
  </si>
  <si>
    <t>歐陽兆昕</t>
  </si>
  <si>
    <t>曾松欽</t>
  </si>
  <si>
    <t>陳遠寧</t>
  </si>
  <si>
    <t>陳穎峻</t>
  </si>
  <si>
    <t>李梓軒</t>
  </si>
  <si>
    <t>鄭駿業</t>
  </si>
  <si>
    <t>卓啟東</t>
  </si>
  <si>
    <t>盛焯烽</t>
  </si>
  <si>
    <t>蘇浚軒</t>
  </si>
  <si>
    <t>李彥進</t>
  </si>
  <si>
    <t>薛俊逸</t>
  </si>
  <si>
    <t>劉梓浩</t>
  </si>
  <si>
    <t>李偉雄</t>
  </si>
  <si>
    <t>劉卓楠</t>
  </si>
  <si>
    <t>林柏均</t>
  </si>
  <si>
    <t>方武然</t>
  </si>
  <si>
    <t>郝卓浩</t>
  </si>
  <si>
    <t>陳青偉</t>
  </si>
  <si>
    <t>鄭卓朗</t>
  </si>
  <si>
    <t>陸俊勤</t>
  </si>
  <si>
    <t>彭智文</t>
  </si>
  <si>
    <t>王敏聰</t>
  </si>
  <si>
    <t>關卓恒</t>
  </si>
  <si>
    <t>張伯郎</t>
  </si>
  <si>
    <t>李俊龍</t>
  </si>
  <si>
    <t>鄭旨睿</t>
  </si>
  <si>
    <t>劉健燊</t>
  </si>
  <si>
    <t>卓鎮楠</t>
  </si>
  <si>
    <t>李嘉豪</t>
  </si>
  <si>
    <t>沈頌軒</t>
  </si>
  <si>
    <t>黃震</t>
  </si>
  <si>
    <t>葉東豪</t>
  </si>
  <si>
    <t xml:space="preserve">陳泇翰 </t>
  </si>
  <si>
    <t>余天樂</t>
  </si>
  <si>
    <t>張志坤</t>
  </si>
  <si>
    <t>陳敬凱</t>
  </si>
  <si>
    <t>陳淦彥</t>
  </si>
  <si>
    <t>蔡展承</t>
  </si>
  <si>
    <t>黃冠邦</t>
  </si>
  <si>
    <t>陳卓斌</t>
  </si>
  <si>
    <t>鍾永昌</t>
  </si>
  <si>
    <t>布子韻</t>
  </si>
  <si>
    <t>戴耀傑</t>
  </si>
  <si>
    <t>張子樂</t>
  </si>
  <si>
    <t>J&amp;M</t>
  </si>
  <si>
    <t>EFX24-GIAY</t>
  </si>
  <si>
    <t>RBVA-Shuffle</t>
  </si>
  <si>
    <t>Infinity- Inside Out</t>
  </si>
  <si>
    <t>RBVA-TO</t>
  </si>
  <si>
    <t>BvbJunior - 狗同鴨講</t>
  </si>
  <si>
    <t>EFX24-LCWY</t>
  </si>
  <si>
    <t>EFX24-Red Ice</t>
  </si>
  <si>
    <t>布諾珩</t>
  </si>
  <si>
    <t>歐陽瑋欣</t>
  </si>
  <si>
    <t>任頌欣</t>
  </si>
  <si>
    <t>黃雯靖</t>
  </si>
  <si>
    <t>楊穎曈</t>
  </si>
  <si>
    <t>杜詠彤</t>
  </si>
  <si>
    <t>盧慧茵</t>
  </si>
  <si>
    <t>鍾慧樺</t>
  </si>
  <si>
    <t>任海盈</t>
  </si>
  <si>
    <t>麥_xD865__xDCD9_恩</t>
  </si>
  <si>
    <t>詹穎琳</t>
  </si>
  <si>
    <t>王苑霖</t>
  </si>
  <si>
    <t>吳樂彤</t>
  </si>
  <si>
    <t>謝海茵</t>
  </si>
  <si>
    <t>楊雪瑩</t>
  </si>
  <si>
    <t>葉萃苓</t>
  </si>
  <si>
    <t>梁倩橋</t>
  </si>
  <si>
    <t>廖美恩</t>
  </si>
  <si>
    <t>袁廷芝</t>
  </si>
  <si>
    <t>孫綺彤</t>
  </si>
  <si>
    <t>沈善恩</t>
  </si>
  <si>
    <t>關雅之</t>
  </si>
  <si>
    <t>方嘉儀</t>
  </si>
  <si>
    <t>林泳兒</t>
  </si>
  <si>
    <t>梁秀文</t>
  </si>
  <si>
    <t>周祉晴</t>
  </si>
  <si>
    <t>段雙雙</t>
  </si>
  <si>
    <t>劉詠諭</t>
  </si>
  <si>
    <t>彭琛怡</t>
  </si>
  <si>
    <t>麥綺雯</t>
  </si>
  <si>
    <t>劉熹桐</t>
  </si>
  <si>
    <t>何慧恩</t>
  </si>
  <si>
    <t>曾岳羚</t>
  </si>
  <si>
    <t>林穎哲</t>
  </si>
  <si>
    <t>梁思揚</t>
  </si>
  <si>
    <t>方芷欣</t>
  </si>
  <si>
    <t>張嘉樺</t>
  </si>
  <si>
    <t>杜詠雯</t>
  </si>
  <si>
    <t>林綺慧</t>
  </si>
  <si>
    <t>謝思行</t>
  </si>
  <si>
    <t>麥嘉珈</t>
  </si>
  <si>
    <t>李思洋</t>
  </si>
  <si>
    <t>林敏儀</t>
  </si>
  <si>
    <t>馮曉楠</t>
  </si>
  <si>
    <t>馮欣欣</t>
  </si>
  <si>
    <t>陳綺婷</t>
  </si>
  <si>
    <t>阮雪瑤</t>
  </si>
  <si>
    <t>江卓瑩</t>
  </si>
  <si>
    <t>黃詠雪</t>
  </si>
  <si>
    <t>雲嘉懿</t>
  </si>
  <si>
    <t>李泳瑤</t>
  </si>
  <si>
    <t>何彤彤</t>
  </si>
  <si>
    <t>馮蘊萱</t>
  </si>
  <si>
    <t>陳芷晴</t>
  </si>
  <si>
    <t>黃慧賢</t>
  </si>
  <si>
    <t>黃芷柔</t>
  </si>
  <si>
    <t>黎曉彤</t>
  </si>
  <si>
    <t>曾子紅</t>
  </si>
  <si>
    <t>SEED#53</t>
  </si>
  <si>
    <t>SEED#54</t>
  </si>
  <si>
    <t>SEED#55</t>
  </si>
  <si>
    <t>SEED#56</t>
  </si>
  <si>
    <t>M1128</t>
  </si>
  <si>
    <t>M1170</t>
  </si>
  <si>
    <t>M1169</t>
  </si>
  <si>
    <t>M907</t>
  </si>
  <si>
    <t>M946</t>
  </si>
  <si>
    <t>M342</t>
  </si>
  <si>
    <t>M1012</t>
  </si>
  <si>
    <t>M1178</t>
  </si>
  <si>
    <t>M1052</t>
  </si>
  <si>
    <t>M568</t>
  </si>
  <si>
    <t>M766</t>
  </si>
  <si>
    <t>M202</t>
  </si>
  <si>
    <t>M988</t>
  </si>
  <si>
    <t>M593</t>
  </si>
  <si>
    <t>M997</t>
  </si>
  <si>
    <t>M864</t>
  </si>
  <si>
    <t>M653</t>
  </si>
  <si>
    <t>M1129</t>
  </si>
  <si>
    <t>M142</t>
  </si>
  <si>
    <t>M236</t>
  </si>
  <si>
    <t>M1181</t>
  </si>
  <si>
    <t>M643</t>
  </si>
  <si>
    <t>M321</t>
  </si>
  <si>
    <t>M332</t>
  </si>
  <si>
    <t>M1166</t>
  </si>
  <si>
    <t>M282</t>
  </si>
  <si>
    <t>M1168</t>
  </si>
  <si>
    <t>M1101</t>
  </si>
  <si>
    <t>M1156</t>
  </si>
  <si>
    <t>M1142</t>
  </si>
  <si>
    <t>M890</t>
  </si>
  <si>
    <t>M961</t>
  </si>
  <si>
    <t>M996</t>
  </si>
  <si>
    <t>M347</t>
  </si>
  <si>
    <t>M789</t>
  </si>
  <si>
    <t>M981</t>
  </si>
  <si>
    <t>M1176</t>
  </si>
  <si>
    <t>M941</t>
  </si>
  <si>
    <t>D2,E2</t>
  </si>
  <si>
    <t>C3,D3</t>
  </si>
  <si>
    <t>楊紫霞</t>
  </si>
  <si>
    <t>黎佩瑩</t>
  </si>
  <si>
    <t>F530</t>
  </si>
  <si>
    <t>F556</t>
  </si>
  <si>
    <t>F681</t>
  </si>
  <si>
    <t>F735</t>
  </si>
  <si>
    <t>F538</t>
  </si>
  <si>
    <t>F153</t>
  </si>
  <si>
    <t>F450</t>
  </si>
  <si>
    <t>F560</t>
  </si>
  <si>
    <t>F202</t>
  </si>
  <si>
    <t>F929</t>
  </si>
  <si>
    <t>F641</t>
  </si>
  <si>
    <t>F701</t>
  </si>
  <si>
    <t>F584</t>
  </si>
  <si>
    <t>F437</t>
  </si>
  <si>
    <t>F585</t>
  </si>
  <si>
    <t>F571</t>
  </si>
  <si>
    <t>F439</t>
  </si>
  <si>
    <t>F588</t>
  </si>
  <si>
    <t>F609</t>
  </si>
  <si>
    <t>F799</t>
  </si>
  <si>
    <t>F296</t>
  </si>
  <si>
    <t>F297</t>
  </si>
  <si>
    <t>F531</t>
  </si>
  <si>
    <t>F179</t>
  </si>
  <si>
    <t>F624</t>
  </si>
  <si>
    <t>F567</t>
  </si>
  <si>
    <t>F582</t>
  </si>
  <si>
    <t>F583</t>
  </si>
  <si>
    <t>F601</t>
  </si>
  <si>
    <t>F518</t>
  </si>
  <si>
    <t>F843</t>
  </si>
  <si>
    <t>F844</t>
  </si>
  <si>
    <t>F215</t>
  </si>
  <si>
    <t>F611</t>
  </si>
  <si>
    <t>F628</t>
  </si>
  <si>
    <t>F277</t>
  </si>
  <si>
    <t>F926</t>
  </si>
  <si>
    <t>F961</t>
  </si>
  <si>
    <t>F675</t>
  </si>
  <si>
    <t>F657</t>
  </si>
  <si>
    <t>F713</t>
  </si>
  <si>
    <t>F832</t>
  </si>
  <si>
    <t>F1018</t>
  </si>
  <si>
    <t>F858</t>
  </si>
  <si>
    <t>F955</t>
  </si>
  <si>
    <t>F1025</t>
  </si>
  <si>
    <t>F810</t>
  </si>
  <si>
    <t>F175</t>
  </si>
  <si>
    <t>F894</t>
  </si>
  <si>
    <t>F886</t>
  </si>
  <si>
    <t>F1010</t>
  </si>
  <si>
    <t>F1023</t>
  </si>
  <si>
    <t>F148</t>
  </si>
  <si>
    <t>F1019</t>
  </si>
  <si>
    <t>F520</t>
  </si>
  <si>
    <t>F696</t>
  </si>
  <si>
    <t>F306</t>
  </si>
  <si>
    <t>F772</t>
  </si>
  <si>
    <t>F598</t>
  </si>
  <si>
    <t>F945</t>
  </si>
  <si>
    <t>F283</t>
  </si>
  <si>
    <t>F653</t>
  </si>
  <si>
    <t>F1013</t>
  </si>
  <si>
    <t>F1012</t>
  </si>
  <si>
    <t>F597</t>
  </si>
  <si>
    <t>F676</t>
  </si>
  <si>
    <t>F946</t>
  </si>
  <si>
    <t>F802</t>
  </si>
  <si>
    <t>F1026</t>
  </si>
  <si>
    <t>F792</t>
  </si>
  <si>
    <t>F884</t>
  </si>
  <si>
    <t>F937</t>
  </si>
  <si>
    <t>F982</t>
  </si>
  <si>
    <t>F723</t>
  </si>
  <si>
    <t>F565</t>
  </si>
  <si>
    <t>F938</t>
  </si>
  <si>
    <t>F806</t>
  </si>
  <si>
    <t>F773</t>
  </si>
  <si>
    <t>F785</t>
  </si>
  <si>
    <t>F759</t>
  </si>
  <si>
    <t>F498</t>
  </si>
  <si>
    <t>F984</t>
  </si>
  <si>
    <t>F966</t>
  </si>
  <si>
    <t>F295</t>
  </si>
  <si>
    <t>F838</t>
  </si>
  <si>
    <t>F594</t>
  </si>
  <si>
    <t>F784</t>
  </si>
  <si>
    <t>F526</t>
  </si>
  <si>
    <t>F779</t>
  </si>
  <si>
    <t>F793</t>
  </si>
  <si>
    <t>F815</t>
  </si>
  <si>
    <t>F866</t>
  </si>
  <si>
    <t>F1,G1</t>
  </si>
  <si>
    <t>G3,H3</t>
  </si>
  <si>
    <t>SEED#41,42</t>
  </si>
  <si>
    <t>SEED#44,45,46,47,48,49,50,51,52</t>
  </si>
  <si>
    <t>SEED#36,37</t>
  </si>
  <si>
    <t>SEED#51,52,53,54,55,56,57,58,59,60</t>
  </si>
  <si>
    <t>SEED#51,52,53,54,55,56,57,58,59,60</t>
  </si>
  <si>
    <r>
      <rPr>
        <sz val="14"/>
        <color indexed="8"/>
        <rFont val="微軟正黑體"/>
        <family val="2"/>
      </rPr>
      <t>小組第</t>
    </r>
    <r>
      <rPr>
        <sz val="14"/>
        <color indexed="8"/>
        <rFont val="Calibri"/>
        <family val="2"/>
      </rPr>
      <t>1-4</t>
    </r>
    <r>
      <rPr>
        <sz val="14"/>
        <color indexed="8"/>
        <rFont val="微軟正黑體"/>
        <family val="2"/>
      </rPr>
      <t>名交叉對賽，勝方進行冠軍賽，負者進行季軍賽；小組第</t>
    </r>
    <r>
      <rPr>
        <sz val="14"/>
        <color indexed="8"/>
        <rFont val="Calibri"/>
        <family val="2"/>
      </rPr>
      <t>5-8</t>
    </r>
    <r>
      <rPr>
        <sz val="14"/>
        <color indexed="8"/>
        <rFont val="微軟正黑體"/>
        <family val="2"/>
      </rPr>
      <t>名進行</t>
    </r>
    <r>
      <rPr>
        <sz val="14"/>
        <color indexed="8"/>
        <rFont val="Calibri"/>
        <family val="2"/>
      </rPr>
      <t>5-8</t>
    </r>
    <r>
      <rPr>
        <sz val="14"/>
        <color indexed="8"/>
        <rFont val="微軟正黑體"/>
        <family val="2"/>
      </rPr>
      <t>名次賽。</t>
    </r>
  </si>
  <si>
    <r>
      <rPr>
        <sz val="14"/>
        <color indexed="8"/>
        <rFont val="微軟正黑體"/>
        <family val="2"/>
      </rPr>
      <t>香港沙灘排球巡迴賽</t>
    </r>
    <r>
      <rPr>
        <sz val="14"/>
        <color indexed="8"/>
        <rFont val="Calibri"/>
        <family val="2"/>
      </rPr>
      <t xml:space="preserve"> 2024-</t>
    </r>
    <r>
      <rPr>
        <sz val="14"/>
        <color indexed="8"/>
        <rFont val="微軟正黑體"/>
        <family val="2"/>
      </rPr>
      <t>黃金一站</t>
    </r>
  </si>
  <si>
    <r>
      <rPr>
        <sz val="14"/>
        <color indexed="8"/>
        <rFont val="微軟正黑體"/>
        <family val="2"/>
      </rPr>
      <t>分組方法：</t>
    </r>
  </si>
  <si>
    <t>AA8</t>
  </si>
  <si>
    <t>AA7</t>
  </si>
  <si>
    <t>AA6</t>
  </si>
  <si>
    <t>AA5</t>
  </si>
  <si>
    <t>A</t>
  </si>
  <si>
    <t>Seed#40</t>
  </si>
  <si>
    <t>Seed#57</t>
  </si>
  <si>
    <t>Seed#56</t>
  </si>
  <si>
    <t>Seed#37</t>
  </si>
  <si>
    <t>Seed#60</t>
  </si>
  <si>
    <t>Seed#44</t>
  </si>
  <si>
    <t>Seed#53</t>
  </si>
  <si>
    <t>Seed#43</t>
  </si>
  <si>
    <t>Seed#54</t>
  </si>
  <si>
    <t>Seed#38</t>
  </si>
  <si>
    <t>Seed#59</t>
  </si>
  <si>
    <t>Seed#39</t>
  </si>
  <si>
    <t>Seed#58</t>
  </si>
  <si>
    <t>Seed#42</t>
  </si>
  <si>
    <t>Seed#55</t>
  </si>
  <si>
    <t>Seed#41</t>
  </si>
  <si>
    <t>Seed#52</t>
  </si>
  <si>
    <t>BYE</t>
  </si>
  <si>
    <t>Seed#33</t>
  </si>
  <si>
    <t>Seed#35</t>
  </si>
  <si>
    <t>Seed#46</t>
  </si>
  <si>
    <t>Seed#51</t>
  </si>
  <si>
    <t>Seed#34</t>
  </si>
  <si>
    <t>伍康婷</t>
  </si>
  <si>
    <t>譚睿藍</t>
  </si>
  <si>
    <t>對賽隊</t>
  </si>
  <si>
    <t>SEED#57</t>
  </si>
  <si>
    <t>SEED#58</t>
  </si>
  <si>
    <t>SEED#59</t>
  </si>
  <si>
    <t>SEED#60</t>
  </si>
  <si>
    <r>
      <rPr>
        <sz val="14"/>
        <color indexed="8"/>
        <rFont val="微軟正黑體"/>
        <family val="2"/>
      </rPr>
      <t>資格賽賽程</t>
    </r>
  </si>
  <si>
    <r>
      <rPr>
        <sz val="14"/>
        <color indexed="8"/>
        <rFont val="微軟正黑體"/>
        <family val="2"/>
      </rPr>
      <t>第</t>
    </r>
    <r>
      <rPr>
        <sz val="14"/>
        <color indexed="8"/>
        <rFont val="Calibri"/>
        <family val="2"/>
      </rPr>
      <t>33-60</t>
    </r>
    <r>
      <rPr>
        <sz val="14"/>
        <color indexed="8"/>
        <rFont val="微軟正黑體"/>
        <family val="2"/>
      </rPr>
      <t>種子進行淘汰賽，賽出資格並分配於各組內。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</si>
  <si>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H4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</si>
  <si>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A4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</si>
  <si>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D4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</si>
  <si>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E4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</si>
  <si>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F4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</si>
  <si>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C4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</si>
  <si>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B4</t>
    </r>
  </si>
  <si>
    <r>
      <rPr>
        <b/>
        <sz val="14"/>
        <color indexed="8"/>
        <rFont val="微軟正黑體"/>
        <family val="2"/>
      </rPr>
      <t>進入</t>
    </r>
    <r>
      <rPr>
        <b/>
        <sz val="14"/>
        <color indexed="8"/>
        <rFont val="Calibri"/>
        <family val="2"/>
      </rPr>
      <t>G4</t>
    </r>
  </si>
  <si>
    <r>
      <t xml:space="preserve">ii. </t>
    </r>
    <r>
      <rPr>
        <sz val="14"/>
        <rFont val="微軟正黑體"/>
        <family val="2"/>
      </rPr>
      <t>第</t>
    </r>
    <r>
      <rPr>
        <sz val="14"/>
        <rFont val="Calibri"/>
        <family val="2"/>
      </rPr>
      <t>9</t>
    </r>
    <r>
      <rPr>
        <sz val="14"/>
        <rFont val="微軟正黑體"/>
        <family val="2"/>
      </rPr>
      <t>至第</t>
    </r>
    <r>
      <rPr>
        <sz val="14"/>
        <rFont val="Calibri"/>
        <family val="2"/>
      </rPr>
      <t>32</t>
    </r>
    <r>
      <rPr>
        <sz val="14"/>
        <rFont val="微軟正黑體"/>
        <family val="2"/>
      </rPr>
      <t>種子依次編入</t>
    </r>
    <r>
      <rPr>
        <sz val="14"/>
        <rFont val="Calibri"/>
        <family val="2"/>
      </rPr>
      <t>A</t>
    </r>
    <r>
      <rPr>
        <sz val="14"/>
        <rFont val="微軟正黑體"/>
        <family val="2"/>
      </rPr>
      <t>至</t>
    </r>
    <r>
      <rPr>
        <sz val="14"/>
        <rFont val="Calibri"/>
        <family val="2"/>
      </rPr>
      <t>H</t>
    </r>
    <r>
      <rPr>
        <sz val="14"/>
        <rFont val="微軟正黑體"/>
        <family val="2"/>
      </rPr>
      <t>組。</t>
    </r>
  </si>
  <si>
    <r>
      <t xml:space="preserve">iii. </t>
    </r>
    <r>
      <rPr>
        <sz val="14"/>
        <rFont val="微軟正黑體"/>
        <family val="2"/>
      </rPr>
      <t>其餘隊伍根據抽籤及資格賽成績分配於各組內。</t>
    </r>
  </si>
  <si>
    <r>
      <t xml:space="preserve">iv. </t>
    </r>
    <r>
      <rPr>
        <sz val="14"/>
        <color indexed="8"/>
        <rFont val="微軟正黑體"/>
        <family val="2"/>
      </rPr>
      <t>資格賽賽程詳見</t>
    </r>
    <r>
      <rPr>
        <sz val="14"/>
        <color indexed="8"/>
        <rFont val="Calibri"/>
        <family val="2"/>
      </rPr>
      <t>WQTFormat</t>
    </r>
  </si>
  <si>
    <r>
      <rPr>
        <sz val="14"/>
        <rFont val="微軟正黑體"/>
        <family val="2"/>
      </rPr>
      <t>小組單循環比賽中得分由高至低依次排名次。首次名晉級。</t>
    </r>
  </si>
  <si>
    <r>
      <rPr>
        <sz val="14"/>
        <rFont val="微軟正黑體"/>
        <family val="2"/>
      </rPr>
      <t>第三名為名次</t>
    </r>
    <r>
      <rPr>
        <sz val="14"/>
        <rFont val="Calibri"/>
        <family val="2"/>
      </rPr>
      <t>17</t>
    </r>
    <r>
      <rPr>
        <sz val="14"/>
        <rFont val="微軟正黑體"/>
        <family val="2"/>
      </rPr>
      <t>得</t>
    </r>
    <r>
      <rPr>
        <sz val="14"/>
        <rFont val="Calibri"/>
        <family val="2"/>
      </rPr>
      <t>48</t>
    </r>
    <r>
      <rPr>
        <sz val="14"/>
        <rFont val="微軟正黑體"/>
        <family val="2"/>
      </rPr>
      <t>種子分。</t>
    </r>
  </si>
  <si>
    <r>
      <rPr>
        <sz val="14"/>
        <rFont val="微軟正黑體"/>
        <family val="2"/>
      </rPr>
      <t>第四名為名次</t>
    </r>
    <r>
      <rPr>
        <sz val="14"/>
        <rFont val="Calibri"/>
        <family val="2"/>
      </rPr>
      <t>25</t>
    </r>
    <r>
      <rPr>
        <sz val="14"/>
        <rFont val="微軟正黑體"/>
        <family val="2"/>
      </rPr>
      <t>得</t>
    </r>
    <r>
      <rPr>
        <sz val="14"/>
        <rFont val="Calibri"/>
        <family val="2"/>
      </rPr>
      <t>36</t>
    </r>
    <r>
      <rPr>
        <sz val="14"/>
        <rFont val="微軟正黑體"/>
        <family val="2"/>
      </rPr>
      <t>種子分。</t>
    </r>
  </si>
  <si>
    <r>
      <t>b. 16</t>
    </r>
    <r>
      <rPr>
        <sz val="14"/>
        <color indexed="8"/>
        <rFont val="微軟正黑體"/>
        <family val="2"/>
      </rPr>
      <t>隊進行淘汰賽，賽出</t>
    </r>
    <r>
      <rPr>
        <sz val="14"/>
        <color indexed="8"/>
        <rFont val="Calibri"/>
        <family val="2"/>
      </rPr>
      <t>1</t>
    </r>
    <r>
      <rPr>
        <sz val="14"/>
        <color indexed="8"/>
        <rFont val="微軟正黑體"/>
        <family val="2"/>
      </rPr>
      <t>至</t>
    </r>
    <r>
      <rPr>
        <sz val="14"/>
        <color indexed="8"/>
        <rFont val="Calibri"/>
        <family val="2"/>
      </rPr>
      <t>9</t>
    </r>
    <r>
      <rPr>
        <sz val="14"/>
        <color indexed="8"/>
        <rFont val="微軟正黑體"/>
        <family val="2"/>
      </rPr>
      <t>名次。</t>
    </r>
  </si>
  <si>
    <r>
      <rPr>
        <sz val="14"/>
        <color indexed="8"/>
        <rFont val="微軟正黑體"/>
        <family val="2"/>
      </rPr>
      <t>第</t>
    </r>
    <r>
      <rPr>
        <sz val="14"/>
        <color indexed="8"/>
        <rFont val="Calibri"/>
        <family val="2"/>
      </rPr>
      <t>33-52</t>
    </r>
    <r>
      <rPr>
        <sz val="14"/>
        <color indexed="8"/>
        <rFont val="微軟正黑體"/>
        <family val="2"/>
      </rPr>
      <t>種子進行淘汰賽，賽出資格並分配於各組內。</t>
    </r>
  </si>
  <si>
    <t>QT13</t>
  </si>
  <si>
    <t>QT14</t>
  </si>
  <si>
    <t>QT15</t>
  </si>
  <si>
    <t>QT16</t>
  </si>
  <si>
    <t>QT17</t>
  </si>
  <si>
    <t>QT18</t>
  </si>
  <si>
    <t>QT19</t>
  </si>
  <si>
    <t>QT20</t>
  </si>
  <si>
    <t>Q11</t>
  </si>
  <si>
    <r>
      <rPr>
        <sz val="14"/>
        <rFont val="微軟正黑體"/>
        <family val="2"/>
      </rPr>
      <t>香港沙灘排球巡迴賽</t>
    </r>
    <r>
      <rPr>
        <sz val="14"/>
        <rFont val="Calibri"/>
        <family val="2"/>
      </rPr>
      <t xml:space="preserve"> 2024-</t>
    </r>
    <r>
      <rPr>
        <sz val="14"/>
        <rFont val="微軟正黑體"/>
        <family val="2"/>
      </rPr>
      <t>黃金一站</t>
    </r>
  </si>
  <si>
    <r>
      <rPr>
        <sz val="14"/>
        <rFont val="微軟正黑體"/>
        <family val="2"/>
      </rPr>
      <t>賽程表</t>
    </r>
    <r>
      <rPr>
        <sz val="14"/>
        <rFont val="Calibri"/>
        <family val="2"/>
      </rPr>
      <t xml:space="preserve"> (</t>
    </r>
    <r>
      <rPr>
        <sz val="14"/>
        <rFont val="微軟正黑體"/>
        <family val="2"/>
      </rPr>
      <t>女子甲組</t>
    </r>
    <r>
      <rPr>
        <sz val="14"/>
        <rFont val="Calibri"/>
        <family val="2"/>
      </rPr>
      <t>)</t>
    </r>
  </si>
  <si>
    <r>
      <t xml:space="preserve">i. </t>
    </r>
    <r>
      <rPr>
        <sz val="14"/>
        <color indexed="8"/>
        <rFont val="微軟正黑體"/>
        <family val="2"/>
      </rPr>
      <t>以種子分（</t>
    </r>
    <r>
      <rPr>
        <sz val="14"/>
        <color indexed="8"/>
        <rFont val="Calibri"/>
        <family val="2"/>
      </rPr>
      <t>SEEDING POINT</t>
    </r>
    <r>
      <rPr>
        <sz val="14"/>
        <color indexed="8"/>
        <rFont val="微軟正黑體"/>
        <family val="2"/>
      </rPr>
      <t>）排列種子隊。</t>
    </r>
  </si>
  <si>
    <r>
      <t xml:space="preserve">ii. </t>
    </r>
    <r>
      <rPr>
        <sz val="14"/>
        <color indexed="8"/>
        <rFont val="微軟正黑體"/>
        <family val="2"/>
      </rPr>
      <t>第</t>
    </r>
    <r>
      <rPr>
        <sz val="14"/>
        <color indexed="8"/>
        <rFont val="Calibri"/>
        <family val="2"/>
      </rPr>
      <t>9</t>
    </r>
    <r>
      <rPr>
        <sz val="14"/>
        <color indexed="8"/>
        <rFont val="微軟正黑體"/>
        <family val="2"/>
      </rPr>
      <t>至第</t>
    </r>
    <r>
      <rPr>
        <sz val="14"/>
        <color indexed="8"/>
        <rFont val="Calibri"/>
        <family val="2"/>
      </rPr>
      <t>32</t>
    </r>
    <r>
      <rPr>
        <sz val="14"/>
        <color indexed="8"/>
        <rFont val="微軟正黑體"/>
        <family val="2"/>
      </rPr>
      <t>種子依次編入</t>
    </r>
    <r>
      <rPr>
        <sz val="14"/>
        <color indexed="8"/>
        <rFont val="Calibri"/>
        <family val="2"/>
      </rPr>
      <t>A</t>
    </r>
    <r>
      <rPr>
        <sz val="14"/>
        <color indexed="8"/>
        <rFont val="微軟正黑體"/>
        <family val="2"/>
      </rPr>
      <t>至</t>
    </r>
    <r>
      <rPr>
        <sz val="14"/>
        <color indexed="8"/>
        <rFont val="Calibri"/>
        <family val="2"/>
      </rPr>
      <t>H</t>
    </r>
    <r>
      <rPr>
        <sz val="14"/>
        <color indexed="8"/>
        <rFont val="微軟正黑體"/>
        <family val="2"/>
      </rPr>
      <t>組。</t>
    </r>
  </si>
  <si>
    <r>
      <t xml:space="preserve">iii. </t>
    </r>
    <r>
      <rPr>
        <sz val="14"/>
        <color indexed="8"/>
        <rFont val="微軟正黑體"/>
        <family val="2"/>
      </rPr>
      <t>其餘隊伍根據抽籤及資格賽成績分配於各組內。</t>
    </r>
  </si>
  <si>
    <r>
      <t xml:space="preserve">iv. </t>
    </r>
    <r>
      <rPr>
        <sz val="14"/>
        <color indexed="8"/>
        <rFont val="微軟正黑體"/>
        <family val="2"/>
      </rPr>
      <t>資格賽賽程詳見</t>
    </r>
    <r>
      <rPr>
        <sz val="14"/>
        <color indexed="8"/>
        <rFont val="Calibri"/>
        <family val="2"/>
      </rPr>
      <t>MQTFormat</t>
    </r>
  </si>
  <si>
    <r>
      <rPr>
        <sz val="14"/>
        <rFont val="微軟正黑體"/>
        <family val="2"/>
      </rPr>
      <t>賽程表</t>
    </r>
    <r>
      <rPr>
        <sz val="14"/>
        <rFont val="Calibri"/>
        <family val="2"/>
      </rPr>
      <t xml:space="preserve"> (</t>
    </r>
    <r>
      <rPr>
        <sz val="14"/>
        <rFont val="微軟正黑體"/>
        <family val="2"/>
      </rPr>
      <t>男子乙組</t>
    </r>
    <r>
      <rPr>
        <sz val="14"/>
        <rFont val="Calibri"/>
        <family val="2"/>
      </rPr>
      <t>)</t>
    </r>
  </si>
  <si>
    <r>
      <rPr>
        <sz val="14"/>
        <rFont val="微軟正黑體"/>
        <family val="2"/>
      </rPr>
      <t>賽程表</t>
    </r>
    <r>
      <rPr>
        <sz val="14"/>
        <rFont val="Calibri"/>
        <family val="2"/>
      </rPr>
      <t xml:space="preserve"> (</t>
    </r>
    <r>
      <rPr>
        <sz val="14"/>
        <rFont val="微軟正黑體"/>
        <family val="2"/>
      </rPr>
      <t>女子乙組</t>
    </r>
    <r>
      <rPr>
        <sz val="14"/>
        <rFont val="Calibri"/>
        <family val="2"/>
      </rPr>
      <t>)</t>
    </r>
  </si>
  <si>
    <t>G1</t>
  </si>
  <si>
    <t>F1</t>
  </si>
  <si>
    <t>SEED#37</t>
  </si>
  <si>
    <t>SEED#59</t>
  </si>
  <si>
    <t>SEED#56</t>
  </si>
  <si>
    <t>SEED#55</t>
  </si>
  <si>
    <t>SEED#54</t>
  </si>
  <si>
    <t>SEED#60</t>
  </si>
  <si>
    <t>SEED#53</t>
  </si>
  <si>
    <t>SEED#51</t>
  </si>
  <si>
    <t>SEED#52</t>
  </si>
  <si>
    <t>SEED#58</t>
  </si>
  <si>
    <t>SEED#42</t>
  </si>
  <si>
    <t>SEED#41</t>
  </si>
  <si>
    <t>SEED#46</t>
  </si>
  <si>
    <t>SEED#44</t>
  </si>
  <si>
    <t>SEED#45</t>
  </si>
  <si>
    <t>SEED#47</t>
  </si>
  <si>
    <t>LUNCH BREAK (T.B.C.)</t>
  </si>
  <si>
    <r>
      <rPr>
        <sz val="12"/>
        <rFont val="微軟正黑體"/>
        <family val="2"/>
      </rPr>
      <t>序號</t>
    </r>
  </si>
  <si>
    <r>
      <rPr>
        <sz val="12"/>
        <rFont val="微軟正黑體"/>
        <family val="2"/>
      </rPr>
      <t>開始時間</t>
    </r>
  </si>
  <si>
    <r>
      <t xml:space="preserve">COURT </t>
    </r>
    <r>
      <rPr>
        <sz val="12"/>
        <rFont val="微軟正黑體"/>
        <family val="2"/>
      </rPr>
      <t>球場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黃金海岸</t>
    </r>
    <r>
      <rPr>
        <sz val="12"/>
        <rFont val="Calibri"/>
        <family val="2"/>
      </rPr>
      <t>(</t>
    </r>
    <r>
      <rPr>
        <sz val="12"/>
        <rFont val="微軟正黑體"/>
        <family val="2"/>
      </rPr>
      <t>新咖啡灣</t>
    </r>
    <r>
      <rPr>
        <sz val="12"/>
        <rFont val="Calibri"/>
        <family val="2"/>
      </rPr>
      <t>)</t>
    </r>
    <r>
      <rPr>
        <sz val="12"/>
        <rFont val="微軟正黑體"/>
        <family val="2"/>
      </rPr>
      <t>泳灘</t>
    </r>
  </si>
  <si>
    <t>Serial No.</t>
  </si>
  <si>
    <t>Starting Time</t>
  </si>
  <si>
    <r>
      <rPr>
        <sz val="12"/>
        <rFont val="微軟正黑體"/>
        <family val="2"/>
      </rPr>
      <t>比賽編號</t>
    </r>
  </si>
  <si>
    <t>4th digit</t>
  </si>
  <si>
    <r>
      <rPr>
        <sz val="12"/>
        <rFont val="微軟正黑體"/>
        <family val="2"/>
      </rPr>
      <t>分組</t>
    </r>
  </si>
  <si>
    <t>Pool</t>
  </si>
  <si>
    <t>3rd digit</t>
  </si>
  <si>
    <t>Division</t>
  </si>
  <si>
    <r>
      <rPr>
        <sz val="12"/>
        <rFont val="微軟正黑體"/>
        <family val="2"/>
      </rPr>
      <t>組別</t>
    </r>
  </si>
  <si>
    <t>2nd digit</t>
  </si>
  <si>
    <r>
      <t>W-Women</t>
    </r>
    <r>
      <rPr>
        <sz val="12"/>
        <rFont val="微軟正黑體"/>
        <family val="2"/>
      </rPr>
      <t>女</t>
    </r>
  </si>
  <si>
    <r>
      <t xml:space="preserve">M -Men </t>
    </r>
    <r>
      <rPr>
        <sz val="12"/>
        <rFont val="微軟正黑體"/>
        <family val="2"/>
      </rPr>
      <t>男</t>
    </r>
  </si>
  <si>
    <t>1st digit</t>
  </si>
  <si>
    <t>WBH5</t>
  </si>
  <si>
    <t>WBH6</t>
  </si>
  <si>
    <t>WBG5</t>
  </si>
  <si>
    <t>WBG6</t>
  </si>
  <si>
    <t>WBF5</t>
  </si>
  <si>
    <t>WBF6</t>
  </si>
  <si>
    <t>WBE5</t>
  </si>
  <si>
    <t>WBE6</t>
  </si>
  <si>
    <t>WBD4</t>
  </si>
  <si>
    <t>WBD3</t>
  </si>
  <si>
    <t>WBC4</t>
  </si>
  <si>
    <t>WBC3</t>
  </si>
  <si>
    <t>WBB4</t>
  </si>
  <si>
    <t>WBB3</t>
  </si>
  <si>
    <t>WBA4</t>
  </si>
  <si>
    <t>WBA3</t>
  </si>
  <si>
    <t>MBD5</t>
  </si>
  <si>
    <t>MBD6</t>
  </si>
  <si>
    <t>MBH5</t>
  </si>
  <si>
    <t>MBH6</t>
  </si>
  <si>
    <t>MBC5</t>
  </si>
  <si>
    <t>MBC6</t>
  </si>
  <si>
    <t>MBG5</t>
  </si>
  <si>
    <t>MBG6</t>
  </si>
  <si>
    <t>MBB5</t>
  </si>
  <si>
    <t>MBB6</t>
  </si>
  <si>
    <t>MBF5</t>
  </si>
  <si>
    <t>MBF6</t>
  </si>
  <si>
    <t>MBA5</t>
  </si>
  <si>
    <t>MBA6</t>
  </si>
  <si>
    <t>MBE5</t>
  </si>
  <si>
    <t>MBE6</t>
  </si>
  <si>
    <t>MBD4</t>
  </si>
  <si>
    <t>MBD3</t>
  </si>
  <si>
    <t>MBC4</t>
  </si>
  <si>
    <t>MBC3</t>
  </si>
  <si>
    <t>MBB4</t>
  </si>
  <si>
    <t>MBB3</t>
  </si>
  <si>
    <t>MBA4</t>
  </si>
  <si>
    <t>MBA3</t>
  </si>
  <si>
    <t>WBH4</t>
  </si>
  <si>
    <t>WBH3</t>
  </si>
  <si>
    <t>WBD2</t>
  </si>
  <si>
    <t>WBD1</t>
  </si>
  <si>
    <t>WBG4</t>
  </si>
  <si>
    <t>WBG3</t>
  </si>
  <si>
    <t>WBC2</t>
  </si>
  <si>
    <t>WBC1</t>
  </si>
  <si>
    <t>WBF4</t>
  </si>
  <si>
    <t>WBF3</t>
  </si>
  <si>
    <t>WBB2</t>
  </si>
  <si>
    <t>WBB1</t>
  </si>
  <si>
    <t>WBE4</t>
  </si>
  <si>
    <t>WBE3</t>
  </si>
  <si>
    <t>WBA2</t>
  </si>
  <si>
    <t>WBA1</t>
  </si>
  <si>
    <t>WBH2</t>
  </si>
  <si>
    <t>WBH1</t>
  </si>
  <si>
    <t>WBG2</t>
  </si>
  <si>
    <t>WBG1</t>
  </si>
  <si>
    <t>WBF2</t>
  </si>
  <si>
    <t>WBF1</t>
  </si>
  <si>
    <t>WBE2</t>
  </si>
  <si>
    <t>WBE1</t>
  </si>
  <si>
    <t>MBH4</t>
  </si>
  <si>
    <t>MBH3</t>
  </si>
  <si>
    <t>MBD2</t>
  </si>
  <si>
    <t>MBD1</t>
  </si>
  <si>
    <t>MBG4</t>
  </si>
  <si>
    <t>MBG3</t>
  </si>
  <si>
    <t>MBC2</t>
  </si>
  <si>
    <t>MBC1</t>
  </si>
  <si>
    <t>MBF4</t>
  </si>
  <si>
    <t>MBF3</t>
  </si>
  <si>
    <t>MBB2</t>
  </si>
  <si>
    <t>MBB1</t>
  </si>
  <si>
    <t>MBE4</t>
  </si>
  <si>
    <t>MBE3</t>
  </si>
  <si>
    <t>MBA2</t>
  </si>
  <si>
    <t>MBA1</t>
  </si>
  <si>
    <t>MBH2</t>
  </si>
  <si>
    <t>MBH1</t>
  </si>
  <si>
    <t>MBG2</t>
  </si>
  <si>
    <t>MBG1</t>
  </si>
  <si>
    <t>MBF2</t>
  </si>
  <si>
    <t>MBF1</t>
  </si>
  <si>
    <t>MBE2</t>
  </si>
  <si>
    <t>MBE1</t>
  </si>
  <si>
    <t>QT</t>
  </si>
  <si>
    <r>
      <t xml:space="preserve">COURT </t>
    </r>
    <r>
      <rPr>
        <sz val="12"/>
        <rFont val="微軟正黑體"/>
        <family val="2"/>
      </rPr>
      <t>球場</t>
    </r>
    <r>
      <rPr>
        <sz val="12"/>
        <rFont val="Calibri"/>
        <family val="2"/>
      </rPr>
      <t xml:space="preserve"> </t>
    </r>
    <r>
      <rPr>
        <sz val="12"/>
        <rFont val="微軟正黑體"/>
        <family val="2"/>
      </rPr>
      <t>黃金海岸</t>
    </r>
    <r>
      <rPr>
        <sz val="12"/>
        <rFont val="Calibri"/>
        <family val="2"/>
      </rPr>
      <t>(</t>
    </r>
    <r>
      <rPr>
        <sz val="12"/>
        <rFont val="微軟正黑體"/>
        <family val="2"/>
      </rPr>
      <t>新咖啡灣</t>
    </r>
    <r>
      <rPr>
        <sz val="12"/>
        <rFont val="Calibri"/>
        <family val="2"/>
      </rPr>
      <t>)</t>
    </r>
    <r>
      <rPr>
        <sz val="12"/>
        <rFont val="微軟正黑體"/>
        <family val="2"/>
      </rPr>
      <t>泳灘</t>
    </r>
  </si>
  <si>
    <r>
      <t xml:space="preserve">2024/06/16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</si>
  <si>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2024/06/15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</si>
  <si>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2024/06/09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</si>
  <si>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2024/06/08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</si>
  <si>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2024/06/02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</si>
  <si>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2024/06/01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</si>
  <si>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t>WQT12</t>
  </si>
  <si>
    <t>WQT11</t>
  </si>
  <si>
    <t>WQT10</t>
  </si>
  <si>
    <t>WQT9</t>
  </si>
  <si>
    <t>WQT8</t>
  </si>
  <si>
    <t>WQT7</t>
  </si>
  <si>
    <t>WQT6</t>
  </si>
  <si>
    <t>WQT5</t>
  </si>
  <si>
    <t>WQT4</t>
  </si>
  <si>
    <t>WQT3</t>
  </si>
  <si>
    <t>WQT2</t>
  </si>
  <si>
    <t>WQT1</t>
  </si>
  <si>
    <r>
      <t xml:space="preserve">2024/05/26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</si>
  <si>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2024/05/25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</si>
  <si>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t>MQT16</t>
  </si>
  <si>
    <t>MQT20</t>
  </si>
  <si>
    <t>MQT15</t>
  </si>
  <si>
    <t>MQT19</t>
  </si>
  <si>
    <t>MQT14</t>
  </si>
  <si>
    <t>MQT18</t>
  </si>
  <si>
    <t>MA2</t>
  </si>
  <si>
    <t>MQT13</t>
  </si>
  <si>
    <t>MQT17</t>
  </si>
  <si>
    <t>MA1</t>
  </si>
  <si>
    <t>MQT12</t>
  </si>
  <si>
    <t>MQT11</t>
  </si>
  <si>
    <t>MQT8</t>
  </si>
  <si>
    <t>MQT7</t>
  </si>
  <si>
    <t>MQT10</t>
  </si>
  <si>
    <t>MQT9</t>
  </si>
  <si>
    <t>MQT6</t>
  </si>
  <si>
    <t>MQT5</t>
  </si>
  <si>
    <t>MQT4</t>
  </si>
  <si>
    <t>MQT3</t>
  </si>
  <si>
    <t>MQT2</t>
  </si>
  <si>
    <t>MQT1</t>
  </si>
  <si>
    <r>
      <t xml:space="preserve">2024/05/19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</si>
  <si>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r>
      <t xml:space="preserve">2024/05/18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</si>
  <si>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rPr>
        <b/>
        <sz val="14"/>
        <rFont val="微軟正黑體"/>
        <family val="2"/>
      </rPr>
      <t>賽程可能被上周未能完成的賽事之進度影響</t>
    </r>
  </si>
  <si>
    <t>The Playing Schedule MAY BE affected by the progression of previous match days</t>
  </si>
  <si>
    <t>2024 Hong Kong Beach Volleyball Tour GC1 Time-table</t>
  </si>
  <si>
    <r>
      <rPr>
        <b/>
        <u val="single"/>
        <sz val="14"/>
        <rFont val="微軟正黑體"/>
        <family val="2"/>
      </rPr>
      <t>香港沙灘排球巡迴賽</t>
    </r>
    <r>
      <rPr>
        <b/>
        <u val="single"/>
        <sz val="14"/>
        <rFont val="Calibri"/>
        <family val="2"/>
      </rPr>
      <t>2024</t>
    </r>
    <r>
      <rPr>
        <b/>
        <u val="single"/>
        <sz val="14"/>
        <rFont val="微軟正黑體"/>
        <family val="2"/>
      </rPr>
      <t>黃金一站時間表</t>
    </r>
  </si>
  <si>
    <t>莊紀來</t>
  </si>
  <si>
    <t>黃英彰</t>
  </si>
  <si>
    <r>
      <rPr>
        <sz val="14"/>
        <rFont val="微軟正黑體"/>
        <family val="2"/>
      </rPr>
      <t>賽程表</t>
    </r>
    <r>
      <rPr>
        <sz val="14"/>
        <rFont val="Calibri"/>
        <family val="2"/>
      </rPr>
      <t xml:space="preserve"> (</t>
    </r>
    <r>
      <rPr>
        <sz val="14"/>
        <rFont val="微軟正黑體"/>
        <family val="2"/>
      </rPr>
      <t>男子甲組</t>
    </r>
    <r>
      <rPr>
        <sz val="14"/>
        <rFont val="Calibri"/>
        <family val="2"/>
      </rPr>
      <t>)</t>
    </r>
  </si>
  <si>
    <t>15:6, 13:15, 15:6</t>
  </si>
  <si>
    <t>16:14, 15:13</t>
  </si>
  <si>
    <t xml:space="preserve">Both team NO SHOW </t>
  </si>
  <si>
    <t>Future NO SHOW</t>
  </si>
  <si>
    <t>10:15, 13:15</t>
  </si>
  <si>
    <t>EFX-24 RCHC</t>
  </si>
  <si>
    <t>EFX-24 RCHC NO SHOW</t>
  </si>
  <si>
    <t>Darius NO SHOW</t>
  </si>
  <si>
    <t>20:22, 21:23</t>
  </si>
  <si>
    <t>加落去</t>
  </si>
  <si>
    <r>
      <rPr>
        <b/>
        <sz val="14"/>
        <color indexed="8"/>
        <rFont val="細明體"/>
        <family val="3"/>
      </rPr>
      <t>加落去</t>
    </r>
    <r>
      <rPr>
        <b/>
        <sz val="14"/>
        <color indexed="8"/>
        <rFont val="Calibri"/>
        <family val="2"/>
      </rPr>
      <t xml:space="preserve"> NO SHOW</t>
    </r>
  </si>
  <si>
    <t>21:13, 21:9</t>
  </si>
  <si>
    <t>15:7, 15:6</t>
  </si>
  <si>
    <t>21:12, 21:16</t>
  </si>
  <si>
    <t>21:5, 21:17</t>
  </si>
  <si>
    <t>21:10, 21:6</t>
  </si>
  <si>
    <t>SCAA - BALLCONTROL 2</t>
  </si>
  <si>
    <t>SCAA - BALLCONTROL 2 NO SHOW</t>
  </si>
  <si>
    <t>21:8, 21:13</t>
  </si>
  <si>
    <t>Ministry of Magic</t>
  </si>
  <si>
    <t>Ministry of Magic NO SHOW</t>
  </si>
  <si>
    <t>21:6, 21:11</t>
  </si>
  <si>
    <t>12:15, 5:15</t>
  </si>
  <si>
    <t>15:13, 7:15, 9:15</t>
  </si>
  <si>
    <t>3:15, 3:15</t>
  </si>
  <si>
    <t>15:3, 15:9</t>
  </si>
  <si>
    <t>Table NO SHOW</t>
  </si>
  <si>
    <t>9:15, 9:15</t>
  </si>
  <si>
    <t>5:15, 5:15</t>
  </si>
  <si>
    <t>Mandy NO SHOW</t>
  </si>
  <si>
    <t>C Long NO SHOW</t>
  </si>
  <si>
    <t>6:15, 11:15</t>
  </si>
  <si>
    <t>21:11, 21:19</t>
  </si>
  <si>
    <t>22:20, 13:21</t>
  </si>
  <si>
    <t>21:16, 21:10</t>
  </si>
  <si>
    <t>H4</t>
  </si>
  <si>
    <t>A4</t>
  </si>
  <si>
    <t>D4</t>
  </si>
  <si>
    <t>E4</t>
  </si>
  <si>
    <t>F4</t>
  </si>
  <si>
    <t>C4</t>
  </si>
  <si>
    <t>B4</t>
  </si>
  <si>
    <t>G4</t>
  </si>
  <si>
    <t>21:8, 21:5</t>
  </si>
  <si>
    <t>21:18, 21:16</t>
  </si>
  <si>
    <t>14:21, 19:21</t>
  </si>
  <si>
    <t>ADHD NO SHOW</t>
  </si>
  <si>
    <t>21:16, 25:23</t>
  </si>
  <si>
    <t>13:21, 23:21</t>
  </si>
  <si>
    <t>26:24, 14:21</t>
  </si>
  <si>
    <t>21:11, 21:11</t>
  </si>
  <si>
    <t>21:13, 21:10</t>
  </si>
  <si>
    <t>高雄</t>
  </si>
  <si>
    <r>
      <rPr>
        <sz val="14"/>
        <rFont val="細明體"/>
        <family val="3"/>
      </rPr>
      <t>高雄</t>
    </r>
    <r>
      <rPr>
        <sz val="14"/>
        <rFont val="Calibri"/>
        <family val="2"/>
      </rPr>
      <t xml:space="preserve"> NO SHOW</t>
    </r>
  </si>
  <si>
    <t>13:21, 9:21</t>
  </si>
  <si>
    <t>21:18, 19:21</t>
  </si>
  <si>
    <t>21:13, 21:13</t>
  </si>
  <si>
    <t>19:21, 19:21</t>
  </si>
  <si>
    <t>21:10, 21:8</t>
  </si>
  <si>
    <t>BvbJunior- Super Junior</t>
  </si>
  <si>
    <t>BvbJunior- Super Junior NO SHOW</t>
  </si>
  <si>
    <t>9:15, 4:15</t>
  </si>
  <si>
    <t>15:7, 10:15, 15:13</t>
  </si>
  <si>
    <t>15:5, 15:3</t>
  </si>
  <si>
    <t>朱古力甜筒</t>
  </si>
  <si>
    <r>
      <rPr>
        <b/>
        <sz val="14"/>
        <color indexed="8"/>
        <rFont val="細明體"/>
        <family val="3"/>
      </rPr>
      <t>朱古力甜筒</t>
    </r>
    <r>
      <rPr>
        <b/>
        <sz val="14"/>
        <color indexed="8"/>
        <rFont val="Calibri"/>
        <family val="2"/>
      </rPr>
      <t xml:space="preserve"> NO SHOW</t>
    </r>
  </si>
  <si>
    <r>
      <rPr>
        <sz val="14"/>
        <rFont val="細明體"/>
        <family val="3"/>
      </rPr>
      <t>細丸</t>
    </r>
    <r>
      <rPr>
        <sz val="14"/>
        <rFont val="Calibri"/>
        <family val="2"/>
      </rPr>
      <t>YY</t>
    </r>
  </si>
  <si>
    <r>
      <rPr>
        <b/>
        <sz val="14"/>
        <color indexed="8"/>
        <rFont val="細明體"/>
        <family val="3"/>
      </rPr>
      <t>細丸</t>
    </r>
    <r>
      <rPr>
        <b/>
        <sz val="14"/>
        <color indexed="8"/>
        <rFont val="Calibri"/>
        <family val="2"/>
      </rPr>
      <t>YY NO SHOW</t>
    </r>
  </si>
  <si>
    <t>8:15, 15:12, 15:9</t>
  </si>
  <si>
    <t>8:15, 15:12, 14:16</t>
  </si>
  <si>
    <t>13:15, 10:15</t>
  </si>
  <si>
    <t>15:11, 14:16, 15:13</t>
  </si>
  <si>
    <r>
      <t>BvbJunior-Infinity</t>
    </r>
    <r>
      <rPr>
        <b/>
        <sz val="14"/>
        <color indexed="8"/>
        <rFont val="細明體"/>
        <family val="3"/>
      </rPr>
      <t>加樂</t>
    </r>
    <r>
      <rPr>
        <b/>
        <sz val="14"/>
        <color indexed="8"/>
        <rFont val="Calibri"/>
        <family val="2"/>
      </rPr>
      <t xml:space="preserve"> NO SHOW</t>
    </r>
  </si>
  <si>
    <t>15:9, 15:8</t>
  </si>
  <si>
    <r>
      <t>ii</t>
    </r>
    <r>
      <rPr>
        <sz val="14"/>
        <color indexed="8"/>
        <rFont val="Calibri"/>
        <family val="2"/>
      </rPr>
      <t xml:space="preserve">. </t>
    </r>
    <r>
      <rPr>
        <sz val="14"/>
        <color indexed="8"/>
        <rFont val="微軟正黑體"/>
        <family val="2"/>
      </rPr>
      <t>第</t>
    </r>
    <r>
      <rPr>
        <sz val="14"/>
        <color indexed="8"/>
        <rFont val="Calibri"/>
        <family val="2"/>
      </rPr>
      <t>1</t>
    </r>
    <r>
      <rPr>
        <sz val="14"/>
        <color indexed="8"/>
        <rFont val="微軟正黑體"/>
        <family val="2"/>
      </rPr>
      <t>至第</t>
    </r>
    <r>
      <rPr>
        <sz val="14"/>
        <color indexed="8"/>
        <rFont val="Calibri"/>
        <family val="2"/>
      </rPr>
      <t>8</t>
    </r>
    <r>
      <rPr>
        <sz val="14"/>
        <color indexed="8"/>
        <rFont val="微軟正黑體"/>
        <family val="2"/>
      </rPr>
      <t>種子依次編入小組</t>
    </r>
    <r>
      <rPr>
        <sz val="14"/>
        <color indexed="8"/>
        <rFont val="Calibri"/>
        <family val="2"/>
      </rPr>
      <t>,</t>
    </r>
    <r>
      <rPr>
        <sz val="14"/>
        <color indexed="8"/>
        <rFont val="微軟正黑體"/>
        <family val="2"/>
      </rPr>
      <t>勝</t>
    </r>
    <r>
      <rPr>
        <sz val="14"/>
        <color indexed="8"/>
        <rFont val="Calibri"/>
        <family val="2"/>
      </rPr>
      <t>3</t>
    </r>
    <r>
      <rPr>
        <sz val="14"/>
        <color indexed="8"/>
        <rFont val="微軟正黑體"/>
        <family val="2"/>
      </rPr>
      <t>分</t>
    </r>
    <r>
      <rPr>
        <sz val="14"/>
        <color indexed="8"/>
        <rFont val="Calibri"/>
        <family val="2"/>
      </rPr>
      <t>,</t>
    </r>
    <r>
      <rPr>
        <sz val="14"/>
        <color indexed="8"/>
        <rFont val="微軟正黑體"/>
        <family val="2"/>
      </rPr>
      <t>和</t>
    </r>
    <r>
      <rPr>
        <sz val="14"/>
        <color indexed="8"/>
        <rFont val="Calibri"/>
        <family val="2"/>
      </rPr>
      <t>1</t>
    </r>
    <r>
      <rPr>
        <sz val="14"/>
        <color indexed="8"/>
        <rFont val="微軟正黑體"/>
        <family val="2"/>
      </rPr>
      <t>分</t>
    </r>
    <r>
      <rPr>
        <sz val="14"/>
        <color indexed="8"/>
        <rFont val="Calibri"/>
        <family val="2"/>
      </rPr>
      <t>,</t>
    </r>
    <r>
      <rPr>
        <sz val="14"/>
        <color indexed="8"/>
        <rFont val="微軟正黑體"/>
        <family val="2"/>
      </rPr>
      <t>負</t>
    </r>
    <r>
      <rPr>
        <sz val="14"/>
        <color indexed="8"/>
        <rFont val="Calibri"/>
        <family val="2"/>
      </rPr>
      <t>0</t>
    </r>
    <r>
      <rPr>
        <sz val="14"/>
        <color indexed="8"/>
        <rFont val="微軟正黑體"/>
        <family val="2"/>
      </rPr>
      <t>分。</t>
    </r>
  </si>
  <si>
    <t>MA31</t>
  </si>
  <si>
    <t>MA36</t>
  </si>
  <si>
    <t>MA32</t>
  </si>
  <si>
    <t>MA35</t>
  </si>
  <si>
    <t>MA29</t>
  </si>
  <si>
    <t>MA34</t>
  </si>
  <si>
    <t>MA30</t>
  </si>
  <si>
    <t>MA33</t>
  </si>
  <si>
    <t>WA31</t>
  </si>
  <si>
    <t>WA36</t>
  </si>
  <si>
    <t>WA32</t>
  </si>
  <si>
    <t>WA35</t>
  </si>
  <si>
    <t>WA29</t>
  </si>
  <si>
    <t>WA34</t>
  </si>
  <si>
    <t>WA30</t>
  </si>
  <si>
    <t>WA33</t>
  </si>
  <si>
    <r>
      <t xml:space="preserve">2024/06/22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</si>
  <si>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2024/06/23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</si>
  <si>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MB1</t>
  </si>
  <si>
    <t>WBA6</t>
  </si>
  <si>
    <t>WBA5</t>
  </si>
  <si>
    <t>WBB6</t>
  </si>
  <si>
    <t>WBB5</t>
  </si>
  <si>
    <t>WBC6</t>
  </si>
  <si>
    <t>WBC5</t>
  </si>
  <si>
    <t>WBD6</t>
  </si>
  <si>
    <t>WBD5</t>
  </si>
  <si>
    <r>
      <t xml:space="preserve">2024/06/29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</si>
  <si>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2024/06/30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</si>
  <si>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MA5</t>
  </si>
  <si>
    <t>MB9</t>
  </si>
  <si>
    <t>MA6</t>
  </si>
  <si>
    <t>MB10</t>
  </si>
  <si>
    <t>MA9</t>
  </si>
  <si>
    <t>MA10</t>
  </si>
  <si>
    <t>MA11</t>
  </si>
  <si>
    <t>MA12</t>
  </si>
  <si>
    <r>
      <t xml:space="preserve">2024/07/06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</si>
  <si>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2024/07/07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</si>
  <si>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後備日</t>
  </si>
  <si>
    <t xml:space="preserve"> </t>
  </si>
  <si>
    <r>
      <t xml:space="preserve">2024/07/13 (Saturday </t>
    </r>
    <r>
      <rPr>
        <b/>
        <u val="single"/>
        <sz val="12"/>
        <rFont val="微軟正黑體"/>
        <family val="2"/>
      </rPr>
      <t>星期六</t>
    </r>
    <r>
      <rPr>
        <b/>
        <u val="single"/>
        <sz val="12"/>
        <rFont val="Calibri"/>
        <family val="2"/>
      </rPr>
      <t>)</t>
    </r>
  </si>
  <si>
    <r>
      <t xml:space="preserve">2024/07/14 (Sunday </t>
    </r>
    <r>
      <rPr>
        <b/>
        <u val="single"/>
        <sz val="12"/>
        <rFont val="微軟正黑體"/>
        <family val="2"/>
      </rPr>
      <t>星期日</t>
    </r>
    <r>
      <rPr>
        <b/>
        <u val="single"/>
        <sz val="12"/>
        <rFont val="Calibri"/>
        <family val="2"/>
      </rPr>
      <t>)</t>
    </r>
  </si>
  <si>
    <t>MB16</t>
  </si>
  <si>
    <t>ABMM NO SHOW</t>
  </si>
  <si>
    <t>18:21, 15:21</t>
  </si>
  <si>
    <t>06ss NO SHOW</t>
  </si>
  <si>
    <t>14:21, 12:21</t>
  </si>
  <si>
    <t>21:18, 16:21</t>
  </si>
  <si>
    <t>21:9, 21:4</t>
  </si>
  <si>
    <t>/</t>
  </si>
  <si>
    <t>Both team NO SHOW</t>
  </si>
  <si>
    <t>21:9, 21:10</t>
  </si>
  <si>
    <t>21:14, 21:12</t>
  </si>
  <si>
    <t>21:6, 21:11</t>
  </si>
  <si>
    <t>21:5, 21:8</t>
  </si>
  <si>
    <t>21:14, 21:14</t>
  </si>
  <si>
    <t>21:16, 21:19</t>
  </si>
  <si>
    <t>25:27, 21:16</t>
  </si>
  <si>
    <t>21:17, 21:12</t>
  </si>
  <si>
    <t>19:21, 17:21</t>
  </si>
  <si>
    <t>21:17, 18:21</t>
  </si>
  <si>
    <t>21:16, 21:15</t>
  </si>
  <si>
    <t>The Gale NO SHOW</t>
  </si>
  <si>
    <t>16:21, 22:20</t>
  </si>
  <si>
    <t>I2 NO SHOW</t>
  </si>
  <si>
    <t>19:21, 21:17</t>
  </si>
  <si>
    <t>17:21, 15:21</t>
  </si>
  <si>
    <t>21:23, 21:15</t>
  </si>
  <si>
    <t>21:13, 21:11</t>
  </si>
  <si>
    <t>19:21, 16:21</t>
  </si>
  <si>
    <r>
      <t>Easy</t>
    </r>
    <r>
      <rPr>
        <sz val="14"/>
        <rFont val="細明體"/>
        <family val="3"/>
      </rPr>
      <t>小強</t>
    </r>
  </si>
  <si>
    <r>
      <t>Easy</t>
    </r>
    <r>
      <rPr>
        <sz val="14"/>
        <rFont val="細明體"/>
        <family val="3"/>
      </rPr>
      <t>小強</t>
    </r>
    <r>
      <rPr>
        <sz val="14"/>
        <rFont val="Calibri"/>
        <family val="2"/>
      </rPr>
      <t xml:space="preserve"> NO SHOW</t>
    </r>
  </si>
  <si>
    <r>
      <t xml:space="preserve">INFINITY - </t>
    </r>
    <r>
      <rPr>
        <sz val="14"/>
        <rFont val="細明體"/>
        <family val="3"/>
      </rPr>
      <t>龍蘇糖</t>
    </r>
  </si>
  <si>
    <r>
      <t xml:space="preserve">INFINITY - </t>
    </r>
    <r>
      <rPr>
        <sz val="14"/>
        <rFont val="細明體"/>
        <family val="3"/>
      </rPr>
      <t>龍蘇糖</t>
    </r>
    <r>
      <rPr>
        <sz val="14"/>
        <rFont val="Calibri"/>
        <family val="2"/>
      </rPr>
      <t xml:space="preserve"> NO SHOW</t>
    </r>
  </si>
  <si>
    <t>21:17, 17:21</t>
  </si>
  <si>
    <t xml:space="preserve">SCAA-ballcontrol </t>
  </si>
  <si>
    <t>SCAA-ballcontrol  NO SHOW</t>
  </si>
  <si>
    <t>10:21, 21:16</t>
  </si>
  <si>
    <t>19986 NO SHOW</t>
  </si>
  <si>
    <r>
      <rPr>
        <sz val="14"/>
        <rFont val="細明體"/>
        <family val="3"/>
      </rPr>
      <t>四眼妹</t>
    </r>
    <r>
      <rPr>
        <sz val="14"/>
        <rFont val="Calibri"/>
        <family val="2"/>
      </rPr>
      <t>-Eugene</t>
    </r>
  </si>
  <si>
    <r>
      <rPr>
        <sz val="14"/>
        <rFont val="細明體"/>
        <family val="3"/>
      </rPr>
      <t>四眼妹</t>
    </r>
    <r>
      <rPr>
        <sz val="14"/>
        <rFont val="Calibri"/>
        <family val="2"/>
      </rPr>
      <t>-Eugene NO SHOW</t>
    </r>
  </si>
  <si>
    <t>靈異一傳</t>
  </si>
  <si>
    <r>
      <rPr>
        <sz val="14"/>
        <rFont val="細明體"/>
        <family val="3"/>
      </rPr>
      <t>靈異一傳</t>
    </r>
    <r>
      <rPr>
        <sz val="14"/>
        <rFont val="Calibri"/>
        <family val="2"/>
      </rPr>
      <t xml:space="preserve"> NO SHOW</t>
    </r>
  </si>
  <si>
    <r>
      <t xml:space="preserve">Infinity - </t>
    </r>
    <r>
      <rPr>
        <sz val="14"/>
        <rFont val="細明體"/>
        <family val="3"/>
      </rPr>
      <t>希望唔好撞時間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</si>
  <si>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快脆放假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</si>
  <si>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葵青</t>
    </r>
    <r>
      <rPr>
        <sz val="14"/>
        <rFont val="Calibri"/>
        <family val="2"/>
      </rPr>
      <t>-OvO NO SHOW</t>
    </r>
  </si>
  <si>
    <r>
      <t>BvbJunior - Infinity</t>
    </r>
    <r>
      <rPr>
        <sz val="14"/>
        <rFont val="細明體"/>
        <family val="3"/>
      </rPr>
      <t>梁婷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</si>
  <si>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小大小大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</si>
  <si>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屯屯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</si>
  <si>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變腫暴隊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</si>
  <si>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養身</t>
    </r>
    <r>
      <rPr>
        <sz val="14"/>
        <rFont val="Calibri"/>
        <family val="2"/>
      </rPr>
      <t xml:space="preserve"> NO SHOW</t>
    </r>
  </si>
  <si>
    <t>雙人攔網</t>
  </si>
  <si>
    <r>
      <rPr>
        <sz val="14"/>
        <rFont val="細明體"/>
        <family val="3"/>
      </rPr>
      <t>雙人攔網</t>
    </r>
    <r>
      <rPr>
        <sz val="14"/>
        <rFont val="Calibri"/>
        <family val="2"/>
      </rPr>
      <t xml:space="preserve"> NO SHOW</t>
    </r>
  </si>
  <si>
    <t>15:21, 7:21</t>
  </si>
  <si>
    <t>8:21, 14:21</t>
  </si>
  <si>
    <t>21:14, 13:21</t>
  </si>
  <si>
    <t>21:19, 21:12</t>
  </si>
  <si>
    <t>18:21, 21:16</t>
  </si>
  <si>
    <t>JC NO SHOW</t>
  </si>
  <si>
    <r>
      <t>FORCE-</t>
    </r>
    <r>
      <rPr>
        <sz val="14"/>
        <rFont val="細明體"/>
        <family val="3"/>
      </rPr>
      <t>戰</t>
    </r>
    <r>
      <rPr>
        <sz val="14"/>
        <rFont val="Calibri"/>
        <family val="2"/>
      </rPr>
      <t>+</t>
    </r>
    <r>
      <rPr>
        <sz val="14"/>
        <rFont val="細明體"/>
        <family val="3"/>
      </rPr>
      <t>力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</si>
  <si>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葵青</t>
    </r>
    <r>
      <rPr>
        <sz val="14"/>
        <rFont val="Calibri"/>
        <family val="2"/>
      </rPr>
      <t>TTS NO SHOW</t>
    </r>
  </si>
  <si>
    <t>聰上泓霄</t>
  </si>
  <si>
    <r>
      <rPr>
        <sz val="14"/>
        <rFont val="細明體"/>
        <family val="3"/>
      </rPr>
      <t>聰上泓霄</t>
    </r>
    <r>
      <rPr>
        <sz val="14"/>
        <rFont val="Calibri"/>
        <family val="2"/>
      </rPr>
      <t xml:space="preserve"> NO SHOW</t>
    </r>
  </si>
  <si>
    <t>21:16, 22:20</t>
  </si>
  <si>
    <t>23:25, 18:21</t>
  </si>
  <si>
    <t>10:21, 12:21</t>
  </si>
  <si>
    <t>21:16, 21:7</t>
  </si>
  <si>
    <t>21:13, 21:6</t>
  </si>
  <si>
    <t>21:17, 22:24</t>
  </si>
  <si>
    <t>13:21, 6:21</t>
  </si>
  <si>
    <t xml:space="preserve">KT-Aska </t>
  </si>
  <si>
    <t>KT-Aska NO SHOW</t>
  </si>
  <si>
    <t>21:19, 19:21</t>
  </si>
  <si>
    <t>10:21, 16:21</t>
  </si>
  <si>
    <t>新墟咖啡</t>
  </si>
  <si>
    <r>
      <rPr>
        <sz val="14"/>
        <rFont val="細明體"/>
        <family val="3"/>
      </rPr>
      <t>新墟咖啡</t>
    </r>
    <r>
      <rPr>
        <sz val="14"/>
        <rFont val="Calibri"/>
        <family val="2"/>
      </rPr>
      <t xml:space="preserve"> NO SHOW</t>
    </r>
  </si>
  <si>
    <r>
      <rPr>
        <sz val="14"/>
        <rFont val="細明體"/>
        <family val="3"/>
      </rPr>
      <t>葵青</t>
    </r>
    <r>
      <rPr>
        <sz val="14"/>
        <rFont val="Calibri"/>
        <family val="2"/>
      </rPr>
      <t xml:space="preserve"> - </t>
    </r>
    <r>
      <rPr>
        <sz val="14"/>
        <rFont val="細明體"/>
        <family val="3"/>
      </rPr>
      <t>西班牙</t>
    </r>
  </si>
  <si>
    <t>腦囟未生埋</t>
  </si>
  <si>
    <r>
      <rPr>
        <sz val="14"/>
        <rFont val="細明體"/>
        <family val="3"/>
      </rPr>
      <t>葵青</t>
    </r>
    <r>
      <rPr>
        <sz val="14"/>
        <rFont val="Calibri"/>
        <family val="2"/>
      </rPr>
      <t>-</t>
    </r>
    <r>
      <rPr>
        <sz val="14"/>
        <rFont val="細明體"/>
        <family val="3"/>
      </rPr>
      <t>啫喱冰冰</t>
    </r>
  </si>
  <si>
    <t>愛心下手</t>
  </si>
  <si>
    <t>吳詠嵐</t>
  </si>
  <si>
    <t>吳玥嬈</t>
  </si>
  <si>
    <t>陳嬿而</t>
  </si>
  <si>
    <t>周影楣</t>
  </si>
  <si>
    <t>鄧靜敏</t>
  </si>
  <si>
    <t>馮可盈</t>
  </si>
  <si>
    <t>麥詠詩</t>
  </si>
  <si>
    <t>蕭洛瑤</t>
  </si>
  <si>
    <t>曾嘉悅</t>
  </si>
  <si>
    <t>江楚喬</t>
  </si>
  <si>
    <t>林淑怡</t>
  </si>
  <si>
    <t>徐嘉麗</t>
  </si>
  <si>
    <t>方晞程</t>
  </si>
  <si>
    <t>袁綽琳</t>
  </si>
  <si>
    <t>張紫晴</t>
  </si>
  <si>
    <t>楊凱晴</t>
  </si>
  <si>
    <t>黃蔚瑤</t>
  </si>
  <si>
    <t>林綺嫻</t>
  </si>
  <si>
    <t>葉萃茹</t>
  </si>
  <si>
    <t>吳祈穎</t>
  </si>
  <si>
    <t>羅婷芳</t>
  </si>
  <si>
    <t>劉翎而</t>
  </si>
  <si>
    <t>陳泳遙</t>
  </si>
  <si>
    <t>林靜儀</t>
  </si>
  <si>
    <t>林佳銘</t>
  </si>
  <si>
    <t>陳曉晴</t>
  </si>
  <si>
    <t>柯栩華</t>
  </si>
  <si>
    <t>張樂瑤</t>
  </si>
  <si>
    <t>朱珈瑩</t>
  </si>
  <si>
    <t>張樂晴</t>
  </si>
  <si>
    <t>黃雪怡</t>
  </si>
  <si>
    <t>李翠敏</t>
  </si>
  <si>
    <t>梁世鈴</t>
  </si>
  <si>
    <t>郭穎欣</t>
  </si>
  <si>
    <t>吳學怡</t>
  </si>
  <si>
    <t>張淑欣</t>
  </si>
  <si>
    <t>施允欣</t>
  </si>
  <si>
    <t>楊梓渝</t>
  </si>
  <si>
    <t>陳逸晴</t>
  </si>
  <si>
    <t>余藹殷</t>
  </si>
  <si>
    <t>梁卓怡</t>
  </si>
  <si>
    <t>張綽穎</t>
  </si>
  <si>
    <t>I2</t>
  </si>
  <si>
    <t>SURVIVOR</t>
  </si>
  <si>
    <t>ABMM</t>
  </si>
  <si>
    <t>QUIT</t>
  </si>
  <si>
    <t>The Gale</t>
  </si>
  <si>
    <t>Infinity - LAAAAM</t>
  </si>
  <si>
    <t>米五米六</t>
  </si>
  <si>
    <t>葵青 - 茄子</t>
  </si>
  <si>
    <t>BvbJunior - Infinity兩隻小豬</t>
  </si>
  <si>
    <t>小大小大</t>
  </si>
  <si>
    <t>進擊的巨蟹</t>
  </si>
  <si>
    <t>BvbJunior-Tigers</t>
  </si>
  <si>
    <t>Infinity - 楠山咖啡</t>
  </si>
  <si>
    <t>YSYL</t>
  </si>
  <si>
    <t>沙冰</t>
  </si>
  <si>
    <t>Betsham</t>
  </si>
  <si>
    <t>養身</t>
  </si>
  <si>
    <t>Swing</t>
  </si>
  <si>
    <t>變腫暴隊</t>
  </si>
  <si>
    <t>LAMS</t>
  </si>
  <si>
    <t>BvbJunior-最鍾意二段</t>
  </si>
  <si>
    <t>06ss</t>
  </si>
  <si>
    <t>BvbJunior-Infinity加樂</t>
  </si>
  <si>
    <t>BvbJunior—Infinity 樂思</t>
  </si>
  <si>
    <t>Infinity - 希望唔好撞時間</t>
  </si>
  <si>
    <t>快脆放假</t>
  </si>
  <si>
    <t>BvbJunior - 一傳殺手</t>
  </si>
  <si>
    <t>葵青-OvO</t>
  </si>
  <si>
    <t>怡盈換影</t>
  </si>
  <si>
    <t>屯屯</t>
  </si>
  <si>
    <t>BvbJunior - Infinity梁婷</t>
  </si>
  <si>
    <t>欣欣杯</t>
  </si>
  <si>
    <t>BvbJunior-大海撈魚</t>
  </si>
  <si>
    <t>Bvbjunior - 欣晴隊</t>
  </si>
  <si>
    <t>18:21, 14:21</t>
  </si>
  <si>
    <t>21:15, 21:15</t>
  </si>
  <si>
    <t>21:17, 15:21, 13:15</t>
  </si>
  <si>
    <t>21:19, 14:21, 8:15</t>
  </si>
  <si>
    <r>
      <t xml:space="preserve">ALPS </t>
    </r>
    <r>
      <rPr>
        <sz val="14"/>
        <rFont val="細明體"/>
        <family val="3"/>
      </rPr>
      <t>父子</t>
    </r>
  </si>
  <si>
    <r>
      <t xml:space="preserve">ALPS </t>
    </r>
    <r>
      <rPr>
        <sz val="14"/>
        <color indexed="8"/>
        <rFont val="細明體"/>
        <family val="3"/>
      </rPr>
      <t>父子</t>
    </r>
    <r>
      <rPr>
        <sz val="14"/>
        <color indexed="8"/>
        <rFont val="Calibri"/>
        <family val="2"/>
      </rPr>
      <t xml:space="preserve"> withdraws</t>
    </r>
  </si>
  <si>
    <t>10:21, 15:21</t>
  </si>
  <si>
    <t>21:14, 21:15</t>
  </si>
  <si>
    <t>如意</t>
  </si>
  <si>
    <r>
      <rPr>
        <sz val="14"/>
        <color indexed="8"/>
        <rFont val="細明體"/>
        <family val="3"/>
      </rPr>
      <t>如意</t>
    </r>
    <r>
      <rPr>
        <sz val="14"/>
        <color indexed="8"/>
        <rFont val="Calibri"/>
        <family val="2"/>
      </rPr>
      <t xml:space="preserve"> withdraws</t>
    </r>
  </si>
  <si>
    <t>17:21, 22:24</t>
  </si>
</sst>
</file>

<file path=xl/styles.xml><?xml version="1.0" encoding="utf-8"?>
<styleSheet xmlns="http://schemas.openxmlformats.org/spreadsheetml/2006/main">
  <numFmts count="28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&quot;$&quot;* #,##0.00_);_(&quot;$&quot;* \(#,##0.00\);_(&quot;$&quot;* &quot;-&quot;??_);_(@_)"/>
    <numFmt numFmtId="182" formatCode="d/m;@"/>
    <numFmt numFmtId="183" formatCode="[$-404]hh:mm"/>
    <numFmt numFmtId="184" formatCode="0.0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.00000"/>
    <numFmt numFmtId="190" formatCode="0.0000"/>
    <numFmt numFmtId="191" formatCode="0.000"/>
  </numFmts>
  <fonts count="130">
    <font>
      <sz val="12"/>
      <name val="Microsoft YaHei"/>
      <family val="2"/>
    </font>
    <font>
      <sz val="10"/>
      <name val="Arial"/>
      <family val="2"/>
    </font>
    <font>
      <sz val="12"/>
      <color indexed="8"/>
      <name val="????"/>
      <family val="1"/>
    </font>
    <font>
      <sz val="12"/>
      <color indexed="20"/>
      <name val="????"/>
      <family val="1"/>
    </font>
    <font>
      <sz val="12"/>
      <color indexed="17"/>
      <name val="????"/>
      <family val="1"/>
    </font>
    <font>
      <sz val="12"/>
      <color indexed="60"/>
      <name val="????"/>
      <family val="1"/>
    </font>
    <font>
      <sz val="12"/>
      <name val="????"/>
      <family val="1"/>
    </font>
    <font>
      <b/>
      <sz val="15"/>
      <color indexed="56"/>
      <name val="????"/>
      <family val="1"/>
    </font>
    <font>
      <sz val="10"/>
      <color indexed="8"/>
      <name val="Arial"/>
      <family val="2"/>
    </font>
    <font>
      <b/>
      <sz val="13"/>
      <color indexed="56"/>
      <name val="????"/>
      <family val="1"/>
    </font>
    <font>
      <b/>
      <sz val="11"/>
      <color indexed="56"/>
      <name val="????"/>
      <family val="1"/>
    </font>
    <font>
      <sz val="18"/>
      <color indexed="56"/>
      <name val="????"/>
      <family val="1"/>
    </font>
    <font>
      <b/>
      <sz val="12"/>
      <color indexed="8"/>
      <name val="????"/>
      <family val="1"/>
    </font>
    <font>
      <sz val="12"/>
      <color indexed="62"/>
      <name val="????"/>
      <family val="1"/>
    </font>
    <font>
      <b/>
      <sz val="12"/>
      <color indexed="63"/>
      <name val="????"/>
      <family val="1"/>
    </font>
    <font>
      <sz val="12"/>
      <color indexed="9"/>
      <name val="????"/>
      <family val="1"/>
    </font>
    <font>
      <b/>
      <sz val="12"/>
      <color indexed="52"/>
      <name val="????"/>
      <family val="1"/>
    </font>
    <font>
      <i/>
      <sz val="12"/>
      <color indexed="23"/>
      <name val="????"/>
      <family val="1"/>
    </font>
    <font>
      <sz val="12"/>
      <color indexed="10"/>
      <name val="????"/>
      <family val="1"/>
    </font>
    <font>
      <b/>
      <sz val="12"/>
      <color indexed="9"/>
      <name val="????"/>
      <family val="1"/>
    </font>
    <font>
      <sz val="12"/>
      <color indexed="52"/>
      <name val="????"/>
      <family val="1"/>
    </font>
    <font>
      <sz val="12"/>
      <name val="新細明體"/>
      <family val="1"/>
    </font>
    <font>
      <sz val="12"/>
      <color indexed="8"/>
      <name val="Calibri"/>
      <family val="2"/>
    </font>
    <font>
      <b/>
      <sz val="15"/>
      <color indexed="62"/>
      <name val="Calibri"/>
      <family val="2"/>
    </font>
    <font>
      <b/>
      <sz val="12"/>
      <color indexed="63"/>
      <name val="Calibri"/>
      <family val="2"/>
    </font>
    <font>
      <sz val="12"/>
      <name val="微軟正黑體"/>
      <family val="2"/>
    </font>
    <font>
      <b/>
      <sz val="20"/>
      <name val="微軟正黑體"/>
      <family val="2"/>
    </font>
    <font>
      <b/>
      <sz val="11"/>
      <name val="微軟正黑體"/>
      <family val="2"/>
    </font>
    <font>
      <sz val="11"/>
      <name val="微軟正黑體"/>
      <family val="2"/>
    </font>
    <font>
      <sz val="12"/>
      <color indexed="10"/>
      <name val="微軟正黑體"/>
      <family val="2"/>
    </font>
    <font>
      <sz val="12"/>
      <color indexed="8"/>
      <name val="微軟正黑體"/>
      <family val="2"/>
    </font>
    <font>
      <sz val="14"/>
      <name val="Calibri"/>
      <family val="2"/>
    </font>
    <font>
      <b/>
      <sz val="14"/>
      <name val="Calibri"/>
      <family val="2"/>
    </font>
    <font>
      <b/>
      <sz val="14"/>
      <color indexed="12"/>
      <name val="Calibri"/>
      <family val="2"/>
    </font>
    <font>
      <b/>
      <sz val="14"/>
      <color indexed="48"/>
      <name val="Calibri"/>
      <family val="2"/>
    </font>
    <font>
      <sz val="14"/>
      <color indexed="12"/>
      <name val="Calibri"/>
      <family val="2"/>
    </font>
    <font>
      <sz val="14"/>
      <color indexed="10"/>
      <name val="Calibri"/>
      <family val="2"/>
    </font>
    <font>
      <b/>
      <sz val="14"/>
      <color indexed="10"/>
      <name val="Calibri"/>
      <family val="2"/>
    </font>
    <font>
      <b/>
      <sz val="14"/>
      <color indexed="8"/>
      <name val="Calibri"/>
      <family val="2"/>
    </font>
    <font>
      <sz val="9"/>
      <name val="Microsoft YaHei"/>
      <family val="2"/>
    </font>
    <font>
      <sz val="11"/>
      <name val="Calibri"/>
      <family val="2"/>
    </font>
    <font>
      <sz val="14"/>
      <name val="微軟正黑體"/>
      <family val="2"/>
    </font>
    <font>
      <b/>
      <sz val="14"/>
      <name val="微軟正黑體"/>
      <family val="2"/>
    </font>
    <font>
      <b/>
      <sz val="14"/>
      <color indexed="12"/>
      <name val="微軟正黑體"/>
      <family val="2"/>
    </font>
    <font>
      <sz val="14"/>
      <color indexed="8"/>
      <name val="微軟正黑體"/>
      <family val="2"/>
    </font>
    <font>
      <sz val="14"/>
      <color indexed="8"/>
      <name val="Calibri"/>
      <family val="2"/>
    </font>
    <font>
      <b/>
      <u val="single"/>
      <sz val="14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4"/>
      <name val="Calibri"/>
      <family val="2"/>
    </font>
    <font>
      <b/>
      <i/>
      <sz val="14"/>
      <name val="Calibri"/>
      <family val="2"/>
    </font>
    <font>
      <b/>
      <u val="single"/>
      <sz val="14"/>
      <name val="Calibri"/>
      <family val="2"/>
    </font>
    <font>
      <b/>
      <sz val="14"/>
      <color indexed="8"/>
      <name val="微軟正黑體"/>
      <family val="2"/>
    </font>
    <font>
      <b/>
      <i/>
      <u val="single"/>
      <sz val="14"/>
      <color indexed="8"/>
      <name val="Calibri"/>
      <family val="2"/>
    </font>
    <font>
      <b/>
      <i/>
      <sz val="14"/>
      <color indexed="8"/>
      <name val="Calibri"/>
      <family val="2"/>
    </font>
    <font>
      <i/>
      <sz val="14"/>
      <name val="Calibri"/>
      <family val="2"/>
    </font>
    <font>
      <sz val="12"/>
      <name val="Calibri"/>
      <family val="2"/>
    </font>
    <font>
      <sz val="12"/>
      <name val="細明體"/>
      <family val="3"/>
    </font>
    <font>
      <i/>
      <sz val="12"/>
      <name val="Calibri"/>
      <family val="2"/>
    </font>
    <font>
      <b/>
      <u val="single"/>
      <sz val="12"/>
      <name val="Calibri"/>
      <family val="2"/>
    </font>
    <font>
      <b/>
      <u val="single"/>
      <sz val="12"/>
      <name val="微軟正黑體"/>
      <family val="2"/>
    </font>
    <font>
      <sz val="9"/>
      <name val="新細明體"/>
      <family val="1"/>
    </font>
    <font>
      <b/>
      <sz val="12"/>
      <name val="Calibri"/>
      <family val="2"/>
    </font>
    <font>
      <b/>
      <u val="single"/>
      <sz val="14"/>
      <name val="微軟正黑體"/>
      <family val="2"/>
    </font>
    <font>
      <b/>
      <sz val="14"/>
      <color indexed="8"/>
      <name val="細明體"/>
      <family val="3"/>
    </font>
    <font>
      <sz val="14"/>
      <name val="細明體"/>
      <family val="3"/>
    </font>
    <font>
      <sz val="36"/>
      <name val="微軟正黑體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20"/>
      <name val="新細明體"/>
      <family val="1"/>
    </font>
    <font>
      <b/>
      <sz val="12"/>
      <color indexed="52"/>
      <name val="新細明體"/>
      <family val="1"/>
    </font>
    <font>
      <b/>
      <sz val="12"/>
      <color indexed="9"/>
      <name val="新細明體"/>
      <family val="1"/>
    </font>
    <font>
      <i/>
      <sz val="12"/>
      <color indexed="23"/>
      <name val="新細明體"/>
      <family val="1"/>
    </font>
    <font>
      <u val="single"/>
      <sz val="12"/>
      <color indexed="25"/>
      <name val="Microsoft YaHei"/>
      <family val="2"/>
    </font>
    <font>
      <sz val="12"/>
      <color indexed="17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u val="single"/>
      <sz val="12"/>
      <color indexed="30"/>
      <name val="Microsoft YaHei"/>
      <family val="2"/>
    </font>
    <font>
      <sz val="12"/>
      <color indexed="62"/>
      <name val="新細明體"/>
      <family val="1"/>
    </font>
    <font>
      <sz val="12"/>
      <color indexed="52"/>
      <name val="新細明體"/>
      <family val="1"/>
    </font>
    <font>
      <sz val="12"/>
      <color indexed="60"/>
      <name val="新細明體"/>
      <family val="1"/>
    </font>
    <font>
      <b/>
      <sz val="12"/>
      <color indexed="63"/>
      <name val="新細明體"/>
      <family val="1"/>
    </font>
    <font>
      <sz val="18"/>
      <color indexed="54"/>
      <name val="新細明體"/>
      <family val="1"/>
    </font>
    <font>
      <b/>
      <sz val="12"/>
      <color indexed="8"/>
      <name val="新細明體"/>
      <family val="1"/>
    </font>
    <font>
      <sz val="12"/>
      <color indexed="10"/>
      <name val="新細明體"/>
      <family val="1"/>
    </font>
    <font>
      <sz val="11"/>
      <color indexed="8"/>
      <name val="新細明體"/>
      <family val="1"/>
    </font>
    <font>
      <sz val="12"/>
      <color indexed="10"/>
      <name val="細明體"/>
      <family val="3"/>
    </font>
    <font>
      <sz val="14"/>
      <color indexed="8"/>
      <name val="細明體"/>
      <family val="3"/>
    </font>
    <font>
      <sz val="12"/>
      <color rgb="FF008000"/>
      <name val="????"/>
      <family val="1"/>
    </font>
    <font>
      <sz val="12"/>
      <color rgb="FF800080"/>
      <name val="????"/>
      <family val="1"/>
    </font>
    <font>
      <b/>
      <sz val="15"/>
      <color rgb="FF003366"/>
      <name val="????"/>
      <family val="1"/>
    </font>
    <font>
      <sz val="12"/>
      <color rgb="FF993300"/>
      <name val="????"/>
      <family val="1"/>
    </font>
    <font>
      <b/>
      <sz val="13"/>
      <color rgb="FF003366"/>
      <name val="????"/>
      <family val="1"/>
    </font>
    <font>
      <sz val="10"/>
      <color rgb="FF000000"/>
      <name val="Arial"/>
      <family val="2"/>
    </font>
    <font>
      <b/>
      <sz val="11"/>
      <color rgb="FF003366"/>
      <name val="????"/>
      <family val="1"/>
    </font>
    <font>
      <sz val="12"/>
      <color rgb="FF000000"/>
      <name val="????"/>
      <family val="1"/>
    </font>
    <font>
      <sz val="18"/>
      <color rgb="FF003366"/>
      <name val="????"/>
      <family val="1"/>
    </font>
    <font>
      <b/>
      <sz val="12"/>
      <color rgb="FF000000"/>
      <name val="????"/>
      <family val="1"/>
    </font>
    <font>
      <sz val="12"/>
      <color rgb="FF333399"/>
      <name val="????"/>
      <family val="1"/>
    </font>
    <font>
      <b/>
      <sz val="12"/>
      <color rgb="FF333333"/>
      <name val="????"/>
      <family val="1"/>
    </font>
    <font>
      <i/>
      <sz val="12"/>
      <color rgb="FF808080"/>
      <name val="????"/>
      <family val="1"/>
    </font>
    <font>
      <sz val="12"/>
      <color rgb="FFFF0000"/>
      <name val="????"/>
      <family val="1"/>
    </font>
    <font>
      <b/>
      <sz val="12"/>
      <color rgb="FFFF9900"/>
      <name val="????"/>
      <family val="1"/>
    </font>
    <font>
      <b/>
      <sz val="12"/>
      <color rgb="FFFFFFFF"/>
      <name val="????"/>
      <family val="1"/>
    </font>
    <font>
      <sz val="12"/>
      <color rgb="FFFF9900"/>
      <name val="????"/>
      <family val="1"/>
    </font>
    <font>
      <sz val="12"/>
      <color rgb="FFFFFFFF"/>
      <name val="????"/>
      <family val="1"/>
    </font>
    <font>
      <sz val="12"/>
      <color theme="1"/>
      <name val="Calibri"/>
      <family val="1"/>
    </font>
    <font>
      <sz val="11"/>
      <color theme="1"/>
      <name val="Calibri"/>
      <family val="1"/>
    </font>
    <font>
      <u val="single"/>
      <sz val="12"/>
      <color theme="11"/>
      <name val="Microsoft YaHei"/>
      <family val="2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Microsoft YaHei"/>
      <family val="2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14"/>
      <color rgb="FFFF0000"/>
      <name val="Calibri"/>
      <family val="2"/>
    </font>
    <font>
      <sz val="14"/>
      <color rgb="FF000000"/>
      <name val="Calibri"/>
      <family val="2"/>
    </font>
    <font>
      <sz val="14"/>
      <color rgb="FFFF0000"/>
      <name val="Calibri"/>
      <family val="2"/>
    </font>
    <font>
      <sz val="12"/>
      <color rgb="FFFF0000"/>
      <name val="細明體"/>
      <family val="3"/>
    </font>
  </fonts>
  <fills count="86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33339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rgb="FF333399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rgb="FFC0C0C0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rgb="FF0066CC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rgb="FF333399"/>
      </top>
      <bottom style="double">
        <color rgb="FF33339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990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double">
        <color indexed="17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Protection="0">
      <alignment vertical="center"/>
    </xf>
    <xf numFmtId="0" fontId="4" fillId="3" borderId="0" applyNumberFormat="0" applyBorder="0" applyProtection="0">
      <alignment vertical="center"/>
    </xf>
    <xf numFmtId="0" fontId="4" fillId="3" borderId="0" applyBorder="0" applyProtection="0">
      <alignment vertical="center"/>
    </xf>
    <xf numFmtId="0" fontId="88" fillId="4" borderId="0" applyBorder="0" applyProtection="0">
      <alignment vertical="center"/>
    </xf>
    <xf numFmtId="0" fontId="3" fillId="2" borderId="0" applyBorder="0" applyProtection="0">
      <alignment vertical="center"/>
    </xf>
    <xf numFmtId="0" fontId="89" fillId="5" borderId="0" applyBorder="0" applyProtection="0">
      <alignment vertical="center"/>
    </xf>
    <xf numFmtId="0" fontId="5" fillId="6" borderId="0" applyNumberFormat="0" applyBorder="0" applyProtection="0">
      <alignment vertical="center"/>
    </xf>
    <xf numFmtId="0" fontId="6" fillId="7" borderId="1" applyNumberFormat="0" applyProtection="0">
      <alignment vertical="center"/>
    </xf>
    <xf numFmtId="0" fontId="7" fillId="0" borderId="2" applyNumberFormat="0" applyFill="0" applyProtection="0">
      <alignment vertical="center"/>
    </xf>
    <xf numFmtId="0" fontId="7" fillId="0" borderId="2" applyProtection="0">
      <alignment vertical="center"/>
    </xf>
    <xf numFmtId="0" fontId="90" fillId="0" borderId="3" applyProtection="0">
      <alignment vertical="center"/>
    </xf>
    <xf numFmtId="0" fontId="6" fillId="7" borderId="1" applyProtection="0">
      <alignment vertical="center"/>
    </xf>
    <xf numFmtId="0" fontId="6" fillId="8" borderId="4" applyProtection="0">
      <alignment vertical="center"/>
    </xf>
    <xf numFmtId="0" fontId="91" fillId="9" borderId="0" applyBorder="0" applyProtection="0">
      <alignment vertical="center"/>
    </xf>
    <xf numFmtId="0" fontId="8" fillId="0" borderId="0">
      <alignment/>
      <protection/>
    </xf>
    <xf numFmtId="0" fontId="9" fillId="0" borderId="5" applyNumberFormat="0" applyFill="0" applyProtection="0">
      <alignment vertical="center"/>
    </xf>
    <xf numFmtId="0" fontId="9" fillId="0" borderId="5" applyProtection="0">
      <alignment vertical="center"/>
    </xf>
    <xf numFmtId="0" fontId="92" fillId="0" borderId="6" applyProtection="0">
      <alignment vertical="center"/>
    </xf>
    <xf numFmtId="0" fontId="8" fillId="0" borderId="0">
      <alignment/>
      <protection/>
    </xf>
    <xf numFmtId="0" fontId="93" fillId="0" borderId="0">
      <alignment/>
      <protection/>
    </xf>
    <xf numFmtId="0" fontId="2" fillId="0" borderId="0">
      <alignment vertical="center"/>
      <protection/>
    </xf>
    <xf numFmtId="0" fontId="10" fillId="0" borderId="7" applyNumberFormat="0" applyFill="0" applyProtection="0">
      <alignment vertical="center"/>
    </xf>
    <xf numFmtId="0" fontId="10" fillId="0" borderId="7" applyProtection="0">
      <alignment vertical="center"/>
    </xf>
    <xf numFmtId="0" fontId="94" fillId="0" borderId="8" applyProtection="0">
      <alignment vertical="center"/>
    </xf>
    <xf numFmtId="0" fontId="2" fillId="0" borderId="0">
      <alignment vertical="center"/>
      <protection/>
    </xf>
    <xf numFmtId="0" fontId="95" fillId="0" borderId="0">
      <alignment vertical="center"/>
      <protection/>
    </xf>
    <xf numFmtId="0" fontId="10" fillId="0" borderId="0" applyNumberFormat="0" applyFill="0" applyBorder="0" applyProtection="0">
      <alignment vertical="center"/>
    </xf>
    <xf numFmtId="0" fontId="10" fillId="0" borderId="0" applyBorder="0" applyProtection="0">
      <alignment vertical="center"/>
    </xf>
    <xf numFmtId="0" fontId="94" fillId="0" borderId="0" applyBorder="0" applyProtection="0">
      <alignment vertical="center"/>
    </xf>
    <xf numFmtId="0" fontId="11" fillId="0" borderId="0" applyNumberFormat="0" applyFill="0" applyBorder="0" applyProtection="0">
      <alignment vertical="center"/>
    </xf>
    <xf numFmtId="0" fontId="11" fillId="0" borderId="0" applyBorder="0" applyProtection="0">
      <alignment vertical="center"/>
    </xf>
    <xf numFmtId="0" fontId="96" fillId="0" borderId="0" applyBorder="0" applyProtection="0">
      <alignment vertical="center"/>
    </xf>
    <xf numFmtId="0" fontId="12" fillId="0" borderId="9" applyNumberFormat="0" applyFill="0" applyProtection="0">
      <alignment vertical="center"/>
    </xf>
    <xf numFmtId="0" fontId="12" fillId="0" borderId="9" applyProtection="0">
      <alignment vertical="center"/>
    </xf>
    <xf numFmtId="0" fontId="97" fillId="0" borderId="10" applyProtection="0">
      <alignment vertical="center"/>
    </xf>
    <xf numFmtId="0" fontId="13" fillId="10" borderId="11" applyNumberFormat="0" applyProtection="0">
      <alignment vertical="center"/>
    </xf>
    <xf numFmtId="0" fontId="13" fillId="10" borderId="11" applyProtection="0">
      <alignment vertical="center"/>
    </xf>
    <xf numFmtId="0" fontId="98" fillId="11" borderId="12" applyProtection="0">
      <alignment vertical="center"/>
    </xf>
    <xf numFmtId="0" fontId="14" fillId="12" borderId="13" applyNumberFormat="0" applyProtection="0">
      <alignment vertical="center"/>
    </xf>
    <xf numFmtId="0" fontId="14" fillId="12" borderId="13" applyProtection="0">
      <alignment vertical="center"/>
    </xf>
    <xf numFmtId="0" fontId="14" fillId="12" borderId="13" applyNumberFormat="0" applyProtection="0">
      <alignment vertical="center"/>
    </xf>
    <xf numFmtId="0" fontId="99" fillId="13" borderId="14" applyProtection="0">
      <alignment vertical="center"/>
    </xf>
    <xf numFmtId="0" fontId="5" fillId="6" borderId="0" applyBorder="0" applyProtection="0">
      <alignment vertical="center"/>
    </xf>
    <xf numFmtId="0" fontId="16" fillId="12" borderId="11" applyNumberFormat="0" applyProtection="0">
      <alignment vertical="center"/>
    </xf>
    <xf numFmtId="0" fontId="17" fillId="0" borderId="0" applyNumberFormat="0" applyFill="0" applyBorder="0" applyProtection="0">
      <alignment vertical="center"/>
    </xf>
    <xf numFmtId="0" fontId="17" fillId="0" borderId="0" applyBorder="0" applyProtection="0">
      <alignment vertical="center"/>
    </xf>
    <xf numFmtId="0" fontId="100" fillId="0" borderId="0" applyBorder="0" applyProtection="0">
      <alignment vertical="center"/>
    </xf>
    <xf numFmtId="0" fontId="18" fillId="0" borderId="0" applyNumberFormat="0" applyFill="0" applyBorder="0" applyProtection="0">
      <alignment vertical="center"/>
    </xf>
    <xf numFmtId="0" fontId="18" fillId="0" borderId="0" applyBorder="0" applyProtection="0">
      <alignment vertical="center"/>
    </xf>
    <xf numFmtId="0" fontId="101" fillId="0" borderId="0" applyBorder="0" applyProtection="0">
      <alignment vertical="center"/>
    </xf>
    <xf numFmtId="0" fontId="16" fillId="12" borderId="11" applyProtection="0">
      <alignment vertical="center"/>
    </xf>
    <xf numFmtId="0" fontId="16" fillId="12" borderId="11" applyNumberFormat="0" applyProtection="0">
      <alignment vertical="center"/>
    </xf>
    <xf numFmtId="0" fontId="102" fillId="13" borderId="12" applyProtection="0">
      <alignment vertical="center"/>
    </xf>
    <xf numFmtId="0" fontId="19" fillId="14" borderId="15" applyNumberFormat="0" applyProtection="0">
      <alignment vertical="center"/>
    </xf>
    <xf numFmtId="0" fontId="19" fillId="14" borderId="15" applyProtection="0">
      <alignment vertical="center"/>
    </xf>
    <xf numFmtId="0" fontId="103" fillId="15" borderId="16" applyProtection="0">
      <alignment vertical="center"/>
    </xf>
    <xf numFmtId="0" fontId="20" fillId="0" borderId="17" applyNumberFormat="0" applyFill="0" applyProtection="0">
      <alignment vertical="center"/>
    </xf>
    <xf numFmtId="0" fontId="20" fillId="0" borderId="17" applyProtection="0">
      <alignment vertical="center"/>
    </xf>
    <xf numFmtId="0" fontId="104" fillId="0" borderId="18" applyProtection="0">
      <alignment vertical="center"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5" fillId="16" borderId="0" applyNumberFormat="0" applyBorder="0" applyProtection="0">
      <alignment vertical="center"/>
    </xf>
    <xf numFmtId="0" fontId="15" fillId="16" borderId="0" applyBorder="0" applyProtection="0">
      <alignment vertical="center"/>
    </xf>
    <xf numFmtId="0" fontId="105" fillId="17" borderId="0" applyBorder="0" applyProtection="0">
      <alignment vertical="center"/>
    </xf>
    <xf numFmtId="0" fontId="15" fillId="18" borderId="0" applyNumberFormat="0" applyBorder="0" applyProtection="0">
      <alignment vertical="center"/>
    </xf>
    <xf numFmtId="0" fontId="15" fillId="18" borderId="0" applyBorder="0" applyProtection="0">
      <alignment vertical="center"/>
    </xf>
    <xf numFmtId="0" fontId="15" fillId="18" borderId="0" applyNumberFormat="0" applyBorder="0" applyProtection="0">
      <alignment vertical="center"/>
    </xf>
    <xf numFmtId="0" fontId="105" fillId="19" borderId="0" applyBorder="0" applyProtection="0">
      <alignment vertical="center"/>
    </xf>
    <xf numFmtId="0" fontId="15" fillId="20" borderId="0" applyNumberFormat="0" applyBorder="0" applyProtection="0">
      <alignment vertical="center"/>
    </xf>
    <xf numFmtId="0" fontId="15" fillId="20" borderId="0" applyBorder="0" applyProtection="0">
      <alignment vertical="center"/>
    </xf>
    <xf numFmtId="0" fontId="105" fillId="21" borderId="0" applyBorder="0" applyProtection="0">
      <alignment vertical="center"/>
    </xf>
    <xf numFmtId="0" fontId="15" fillId="22" borderId="0" applyNumberFormat="0" applyBorder="0" applyProtection="0">
      <alignment vertical="center"/>
    </xf>
    <xf numFmtId="0" fontId="15" fillId="22" borderId="0" applyBorder="0" applyProtection="0">
      <alignment vertical="center"/>
    </xf>
    <xf numFmtId="0" fontId="105" fillId="23" borderId="0" applyBorder="0" applyProtection="0">
      <alignment vertical="center"/>
    </xf>
    <xf numFmtId="0" fontId="15" fillId="24" borderId="0" applyNumberFormat="0" applyBorder="0" applyProtection="0">
      <alignment vertical="center"/>
    </xf>
    <xf numFmtId="0" fontId="15" fillId="24" borderId="0" applyBorder="0" applyProtection="0">
      <alignment vertical="center"/>
    </xf>
    <xf numFmtId="0" fontId="105" fillId="25" borderId="0" applyBorder="0" applyProtection="0">
      <alignment vertical="center"/>
    </xf>
    <xf numFmtId="0" fontId="15" fillId="26" borderId="0" applyNumberFormat="0" applyBorder="0" applyProtection="0">
      <alignment vertical="center"/>
    </xf>
    <xf numFmtId="0" fontId="15" fillId="26" borderId="0" applyBorder="0" applyProtection="0">
      <alignment vertical="center"/>
    </xf>
    <xf numFmtId="0" fontId="105" fillId="27" borderId="0" applyBorder="0" applyProtection="0">
      <alignment vertical="center"/>
    </xf>
    <xf numFmtId="0" fontId="2" fillId="28" borderId="0" applyNumberFormat="0" applyBorder="0" applyProtection="0">
      <alignment vertical="center"/>
    </xf>
    <xf numFmtId="0" fontId="2" fillId="28" borderId="0" applyBorder="0" applyProtection="0">
      <alignment vertical="center"/>
    </xf>
    <xf numFmtId="0" fontId="95" fillId="29" borderId="0" applyBorder="0" applyProtection="0">
      <alignment vertical="center"/>
    </xf>
    <xf numFmtId="0" fontId="2" fillId="2" borderId="0" applyNumberFormat="0" applyBorder="0" applyProtection="0">
      <alignment vertical="center"/>
    </xf>
    <xf numFmtId="0" fontId="2" fillId="2" borderId="0" applyBorder="0" applyProtection="0">
      <alignment vertical="center"/>
    </xf>
    <xf numFmtId="0" fontId="95" fillId="5" borderId="0" applyBorder="0" applyProtection="0">
      <alignment vertical="center"/>
    </xf>
    <xf numFmtId="0" fontId="2" fillId="3" borderId="0" applyNumberFormat="0" applyBorder="0" applyProtection="0">
      <alignment vertical="center"/>
    </xf>
    <xf numFmtId="0" fontId="2" fillId="3" borderId="0" applyBorder="0" applyProtection="0">
      <alignment vertical="center"/>
    </xf>
    <xf numFmtId="0" fontId="95" fillId="4" borderId="0" applyBorder="0" applyProtection="0">
      <alignment vertical="center"/>
    </xf>
    <xf numFmtId="0" fontId="2" fillId="30" borderId="0" applyNumberFormat="0" applyBorder="0" applyProtection="0">
      <alignment vertical="center"/>
    </xf>
    <xf numFmtId="0" fontId="2" fillId="30" borderId="0" applyBorder="0" applyProtection="0">
      <alignment vertical="center"/>
    </xf>
    <xf numFmtId="0" fontId="2" fillId="30" borderId="0" applyNumberFormat="0" applyBorder="0" applyProtection="0">
      <alignment vertical="center"/>
    </xf>
    <xf numFmtId="0" fontId="95" fillId="31" borderId="0" applyBorder="0" applyProtection="0">
      <alignment vertical="center"/>
    </xf>
    <xf numFmtId="0" fontId="2" fillId="32" borderId="0" applyNumberFormat="0" applyBorder="0" applyProtection="0">
      <alignment vertical="center"/>
    </xf>
    <xf numFmtId="0" fontId="2" fillId="32" borderId="0" applyBorder="0" applyProtection="0">
      <alignment vertical="center"/>
    </xf>
    <xf numFmtId="0" fontId="95" fillId="33" borderId="0" applyBorder="0" applyProtection="0">
      <alignment vertical="center"/>
    </xf>
    <xf numFmtId="0" fontId="2" fillId="10" borderId="0" applyNumberFormat="0" applyBorder="0" applyProtection="0">
      <alignment vertical="center"/>
    </xf>
    <xf numFmtId="0" fontId="2" fillId="10" borderId="0" applyBorder="0" applyProtection="0">
      <alignment vertical="center"/>
    </xf>
    <xf numFmtId="0" fontId="95" fillId="11" borderId="0" applyBorder="0" applyProtection="0">
      <alignment vertical="center"/>
    </xf>
    <xf numFmtId="0" fontId="106" fillId="34" borderId="0" applyNumberFormat="0" applyBorder="0" applyAlignment="0" applyProtection="0"/>
    <xf numFmtId="0" fontId="106" fillId="35" borderId="0" applyNumberFormat="0" applyBorder="0" applyAlignment="0" applyProtection="0"/>
    <xf numFmtId="0" fontId="106" fillId="36" borderId="0" applyNumberFormat="0" applyBorder="0" applyAlignment="0" applyProtection="0"/>
    <xf numFmtId="0" fontId="106" fillId="37" borderId="0" applyNumberFormat="0" applyBorder="0" applyAlignment="0" applyProtection="0"/>
    <xf numFmtId="0" fontId="106" fillId="38" borderId="0" applyNumberFormat="0" applyBorder="0" applyAlignment="0" applyProtection="0"/>
    <xf numFmtId="0" fontId="106" fillId="39" borderId="0" applyNumberFormat="0" applyBorder="0" applyAlignment="0" applyProtection="0"/>
    <xf numFmtId="0" fontId="2" fillId="40" borderId="0" applyNumberFormat="0" applyBorder="0" applyProtection="0">
      <alignment vertical="center"/>
    </xf>
    <xf numFmtId="0" fontId="2" fillId="40" borderId="0" applyBorder="0" applyProtection="0">
      <alignment vertical="center"/>
    </xf>
    <xf numFmtId="0" fontId="95" fillId="41" borderId="0" applyBorder="0" applyProtection="0">
      <alignment vertical="center"/>
    </xf>
    <xf numFmtId="0" fontId="2" fillId="42" borderId="0" applyNumberFormat="0" applyBorder="0" applyProtection="0">
      <alignment vertical="center"/>
    </xf>
    <xf numFmtId="0" fontId="2" fillId="42" borderId="0" applyBorder="0" applyProtection="0">
      <alignment vertical="center"/>
    </xf>
    <xf numFmtId="0" fontId="95" fillId="43" borderId="0" applyBorder="0" applyProtection="0">
      <alignment vertical="center"/>
    </xf>
    <xf numFmtId="0" fontId="2" fillId="44" borderId="0" applyNumberFormat="0" applyBorder="0" applyProtection="0">
      <alignment vertical="center"/>
    </xf>
    <xf numFmtId="0" fontId="2" fillId="44" borderId="0" applyBorder="0" applyProtection="0">
      <alignment vertical="center"/>
    </xf>
    <xf numFmtId="0" fontId="95" fillId="45" borderId="0" applyBorder="0" applyProtection="0">
      <alignment vertical="center"/>
    </xf>
    <xf numFmtId="0" fontId="2" fillId="30" borderId="0" applyNumberFormat="0" applyBorder="0" applyProtection="0">
      <alignment vertical="center"/>
    </xf>
    <xf numFmtId="0" fontId="2" fillId="30" borderId="0" applyBorder="0" applyProtection="0">
      <alignment vertical="center"/>
    </xf>
    <xf numFmtId="0" fontId="2" fillId="30" borderId="0" applyNumberFormat="0" applyBorder="0" applyProtection="0">
      <alignment vertical="center"/>
    </xf>
    <xf numFmtId="0" fontId="95" fillId="31" borderId="0" applyBorder="0" applyProtection="0">
      <alignment vertical="center"/>
    </xf>
    <xf numFmtId="0" fontId="2" fillId="40" borderId="0" applyNumberFormat="0" applyBorder="0" applyProtection="0">
      <alignment vertical="center"/>
    </xf>
    <xf numFmtId="0" fontId="2" fillId="40" borderId="0" applyBorder="0" applyProtection="0">
      <alignment vertical="center"/>
    </xf>
    <xf numFmtId="0" fontId="95" fillId="41" borderId="0" applyBorder="0" applyProtection="0">
      <alignment vertical="center"/>
    </xf>
    <xf numFmtId="0" fontId="2" fillId="46" borderId="0" applyNumberFormat="0" applyBorder="0" applyProtection="0">
      <alignment vertical="center"/>
    </xf>
    <xf numFmtId="0" fontId="2" fillId="46" borderId="0" applyBorder="0" applyProtection="0">
      <alignment vertical="center"/>
    </xf>
    <xf numFmtId="0" fontId="95" fillId="47" borderId="0" applyBorder="0" applyProtection="0">
      <alignment vertical="center"/>
    </xf>
    <xf numFmtId="0" fontId="106" fillId="48" borderId="0" applyNumberFormat="0" applyBorder="0" applyAlignment="0" applyProtection="0"/>
    <xf numFmtId="0" fontId="106" fillId="49" borderId="0" applyNumberFormat="0" applyBorder="0" applyAlignment="0" applyProtection="0"/>
    <xf numFmtId="0" fontId="106" fillId="50" borderId="0" applyNumberFormat="0" applyBorder="0" applyAlignment="0" applyProtection="0"/>
    <xf numFmtId="0" fontId="106" fillId="51" borderId="0" applyNumberFormat="0" applyBorder="0" applyAlignment="0" applyProtection="0"/>
    <xf numFmtId="0" fontId="106" fillId="52" borderId="0" applyNumberFormat="0" applyBorder="0" applyAlignment="0" applyProtection="0"/>
    <xf numFmtId="0" fontId="106" fillId="53" borderId="0" applyNumberFormat="0" applyBorder="0" applyAlignment="0" applyProtection="0"/>
    <xf numFmtId="0" fontId="2" fillId="54" borderId="0" applyNumberFormat="0" applyBorder="0" applyProtection="0">
      <alignment vertical="center"/>
    </xf>
    <xf numFmtId="0" fontId="2" fillId="54" borderId="0" applyBorder="0" applyProtection="0">
      <alignment vertical="center"/>
    </xf>
    <xf numFmtId="0" fontId="95" fillId="55" borderId="0" applyBorder="0" applyProtection="0">
      <alignment vertical="center"/>
    </xf>
    <xf numFmtId="0" fontId="2" fillId="42" borderId="0" applyNumberFormat="0" applyBorder="0" applyProtection="0">
      <alignment vertical="center"/>
    </xf>
    <xf numFmtId="0" fontId="2" fillId="42" borderId="0" applyBorder="0" applyProtection="0">
      <alignment vertical="center"/>
    </xf>
    <xf numFmtId="0" fontId="95" fillId="43" borderId="0" applyBorder="0" applyProtection="0">
      <alignment vertical="center"/>
    </xf>
    <xf numFmtId="0" fontId="2" fillId="44" borderId="0" applyNumberFormat="0" applyBorder="0" applyProtection="0">
      <alignment vertical="center"/>
    </xf>
    <xf numFmtId="0" fontId="2" fillId="44" borderId="0" applyBorder="0" applyProtection="0">
      <alignment vertical="center"/>
    </xf>
    <xf numFmtId="0" fontId="95" fillId="45" borderId="0" applyBorder="0" applyProtection="0">
      <alignment vertical="center"/>
    </xf>
    <xf numFmtId="0" fontId="2" fillId="22" borderId="0" applyNumberFormat="0" applyBorder="0" applyProtection="0">
      <alignment vertical="center"/>
    </xf>
    <xf numFmtId="0" fontId="2" fillId="22" borderId="0" applyBorder="0" applyProtection="0">
      <alignment vertical="center"/>
    </xf>
    <xf numFmtId="0" fontId="95" fillId="23" borderId="0" applyBorder="0" applyProtection="0">
      <alignment vertical="center"/>
    </xf>
    <xf numFmtId="0" fontId="2" fillId="24" borderId="0" applyNumberFormat="0" applyBorder="0" applyProtection="0">
      <alignment vertical="center"/>
    </xf>
    <xf numFmtId="0" fontId="2" fillId="24" borderId="0" applyBorder="0" applyProtection="0">
      <alignment vertical="center"/>
    </xf>
    <xf numFmtId="0" fontId="95" fillId="25" borderId="0" applyBorder="0" applyProtection="0">
      <alignment vertical="center"/>
    </xf>
    <xf numFmtId="0" fontId="2" fillId="56" borderId="0" applyNumberFormat="0" applyBorder="0" applyProtection="0">
      <alignment vertical="center"/>
    </xf>
    <xf numFmtId="0" fontId="2" fillId="56" borderId="0" applyBorder="0" applyProtection="0">
      <alignment vertical="center"/>
    </xf>
    <xf numFmtId="0" fontId="95" fillId="57" borderId="0" applyBorder="0" applyProtection="0">
      <alignment vertical="center"/>
    </xf>
    <xf numFmtId="0" fontId="106" fillId="58" borderId="0" applyNumberFormat="0" applyBorder="0" applyAlignment="0" applyProtection="0"/>
    <xf numFmtId="0" fontId="106" fillId="59" borderId="0" applyNumberFormat="0" applyBorder="0" applyAlignment="0" applyProtection="0"/>
    <xf numFmtId="0" fontId="106" fillId="60" borderId="0" applyNumberFormat="0" applyBorder="0" applyAlignment="0" applyProtection="0"/>
    <xf numFmtId="0" fontId="106" fillId="61" borderId="0" applyNumberFormat="0" applyBorder="0" applyAlignment="0" applyProtection="0"/>
    <xf numFmtId="0" fontId="106" fillId="62" borderId="0" applyNumberFormat="0" applyBorder="0" applyAlignment="0" applyProtection="0"/>
    <xf numFmtId="0" fontId="106" fillId="63" borderId="0" applyNumberFormat="0" applyBorder="0" applyAlignment="0" applyProtection="0"/>
    <xf numFmtId="0" fontId="8" fillId="0" borderId="0">
      <alignment/>
      <protection/>
    </xf>
    <xf numFmtId="0" fontId="22" fillId="0" borderId="0">
      <alignment vertical="center"/>
      <protection/>
    </xf>
    <xf numFmtId="0" fontId="21" fillId="0" borderId="0">
      <alignment vertical="center"/>
      <protection/>
    </xf>
    <xf numFmtId="0" fontId="107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8" fillId="0" borderId="0" applyNumberFormat="0" applyFill="0" applyBorder="0" applyAlignment="0" applyProtection="0"/>
    <xf numFmtId="0" fontId="109" fillId="64" borderId="0" applyNumberFormat="0" applyBorder="0" applyAlignment="0" applyProtection="0"/>
    <xf numFmtId="0" fontId="110" fillId="0" borderId="19" applyNumberFormat="0" applyFill="0" applyAlignment="0" applyProtection="0"/>
    <xf numFmtId="0" fontId="111" fillId="65" borderId="0" applyNumberFormat="0" applyBorder="0" applyAlignment="0" applyProtection="0"/>
    <xf numFmtId="9" fontId="1" fillId="0" borderId="0" applyFill="0" applyBorder="0" applyAlignment="0" applyProtection="0"/>
    <xf numFmtId="0" fontId="112" fillId="66" borderId="20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3" fillId="0" borderId="21" applyNumberFormat="0" applyFill="0" applyAlignment="0" applyProtection="0"/>
    <xf numFmtId="0" fontId="0" fillId="67" borderId="22" applyNumberFormat="0" applyFont="0" applyAlignment="0" applyProtection="0"/>
    <xf numFmtId="0" fontId="114" fillId="0" borderId="0" applyNumberFormat="0" applyFill="0" applyBorder="0" applyAlignment="0" applyProtection="0"/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115" fillId="0" borderId="0" applyNumberFormat="0" applyFill="0" applyBorder="0" applyAlignment="0" applyProtection="0"/>
    <xf numFmtId="0" fontId="116" fillId="68" borderId="0" applyNumberFormat="0" applyBorder="0" applyAlignment="0" applyProtection="0"/>
    <xf numFmtId="0" fontId="116" fillId="69" borderId="0" applyNumberFormat="0" applyBorder="0" applyAlignment="0" applyProtection="0"/>
    <xf numFmtId="0" fontId="116" fillId="70" borderId="0" applyNumberFormat="0" applyBorder="0" applyAlignment="0" applyProtection="0"/>
    <xf numFmtId="0" fontId="116" fillId="71" borderId="0" applyNumberFormat="0" applyBorder="0" applyAlignment="0" applyProtection="0"/>
    <xf numFmtId="0" fontId="116" fillId="72" borderId="0" applyNumberFormat="0" applyBorder="0" applyAlignment="0" applyProtection="0"/>
    <xf numFmtId="0" fontId="116" fillId="73" borderId="0" applyNumberFormat="0" applyBorder="0" applyAlignment="0" applyProtection="0"/>
    <xf numFmtId="0" fontId="117" fillId="0" borderId="0" applyNumberFormat="0" applyFill="0" applyBorder="0" applyAlignment="0" applyProtection="0"/>
    <xf numFmtId="0" fontId="118" fillId="0" borderId="23" applyNumberFormat="0" applyFill="0" applyAlignment="0" applyProtection="0"/>
    <xf numFmtId="0" fontId="23" fillId="0" borderId="24" applyNumberFormat="0" applyFill="0" applyProtection="0">
      <alignment vertical="center"/>
    </xf>
    <xf numFmtId="0" fontId="119" fillId="0" borderId="25" applyNumberFormat="0" applyFill="0" applyAlignment="0" applyProtection="0"/>
    <xf numFmtId="0" fontId="120" fillId="0" borderId="26" applyNumberFormat="0" applyFill="0" applyAlignment="0" applyProtection="0"/>
    <xf numFmtId="0" fontId="120" fillId="0" borderId="0" applyNumberFormat="0" applyFill="0" applyBorder="0" applyAlignment="0" applyProtection="0"/>
    <xf numFmtId="0" fontId="121" fillId="74" borderId="20" applyNumberFormat="0" applyAlignment="0" applyProtection="0"/>
    <xf numFmtId="0" fontId="122" fillId="66" borderId="27" applyNumberFormat="0" applyAlignment="0" applyProtection="0"/>
    <xf numFmtId="0" fontId="24" fillId="75" borderId="13" applyNumberFormat="0" applyProtection="0">
      <alignment vertical="center"/>
    </xf>
    <xf numFmtId="0" fontId="123" fillId="76" borderId="28" applyNumberFormat="0" applyAlignment="0" applyProtection="0"/>
    <xf numFmtId="0" fontId="124" fillId="77" borderId="0" applyNumberFormat="0" applyBorder="0" applyAlignment="0" applyProtection="0"/>
    <xf numFmtId="0" fontId="125" fillId="0" borderId="0" applyNumberFormat="0" applyFill="0" applyBorder="0" applyAlignment="0" applyProtection="0"/>
  </cellStyleXfs>
  <cellXfs count="55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 vertical="top" wrapText="1"/>
    </xf>
    <xf numFmtId="0" fontId="28" fillId="0" borderId="0" xfId="0" applyFont="1" applyAlignment="1">
      <alignment vertical="top" wrapText="1"/>
    </xf>
    <xf numFmtId="0" fontId="28" fillId="0" borderId="0" xfId="0" applyFont="1" applyAlignment="1">
      <alignment horizontal="left" vertical="top" wrapText="1"/>
    </xf>
    <xf numFmtId="0" fontId="27" fillId="0" borderId="0" xfId="0" applyFont="1" applyAlignment="1">
      <alignment vertical="top" wrapText="1"/>
    </xf>
    <xf numFmtId="0" fontId="28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30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2" fillId="0" borderId="29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/>
    </xf>
    <xf numFmtId="0" fontId="34" fillId="0" borderId="31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/>
    </xf>
    <xf numFmtId="0" fontId="32" fillId="0" borderId="32" xfId="0" applyFont="1" applyBorder="1" applyAlignment="1">
      <alignment horizontal="center" vertical="center" wrapText="1"/>
    </xf>
    <xf numFmtId="0" fontId="34" fillId="0" borderId="33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 wrapText="1"/>
    </xf>
    <xf numFmtId="0" fontId="31" fillId="0" borderId="34" xfId="0" applyFont="1" applyBorder="1" applyAlignment="1">
      <alignment vertical="center"/>
    </xf>
    <xf numFmtId="0" fontId="31" fillId="0" borderId="35" xfId="0" applyFont="1" applyBorder="1" applyAlignment="1">
      <alignment vertical="center"/>
    </xf>
    <xf numFmtId="0" fontId="31" fillId="0" borderId="36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37" xfId="0" applyFont="1" applyBorder="1" applyAlignment="1">
      <alignment horizontal="left" vertical="center"/>
    </xf>
    <xf numFmtId="0" fontId="37" fillId="0" borderId="38" xfId="0" applyFont="1" applyBorder="1" applyAlignment="1">
      <alignment horizontal="center" vertical="center"/>
    </xf>
    <xf numFmtId="0" fontId="31" fillId="0" borderId="39" xfId="0" applyFont="1" applyBorder="1" applyAlignment="1">
      <alignment vertical="center"/>
    </xf>
    <xf numFmtId="0" fontId="31" fillId="0" borderId="40" xfId="0" applyFont="1" applyBorder="1" applyAlignment="1">
      <alignment vertical="center"/>
    </xf>
    <xf numFmtId="0" fontId="35" fillId="0" borderId="32" xfId="0" applyFont="1" applyBorder="1" applyAlignment="1">
      <alignment horizontal="center" vertical="center"/>
    </xf>
    <xf numFmtId="0" fontId="31" fillId="0" borderId="41" xfId="0" applyNumberFormat="1" applyFont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5" fillId="0" borderId="32" xfId="0" applyFont="1" applyFill="1" applyBorder="1" applyAlignment="1">
      <alignment horizontal="center" vertical="center" wrapText="1"/>
    </xf>
    <xf numFmtId="0" fontId="31" fillId="0" borderId="29" xfId="0" applyNumberFormat="1" applyFont="1" applyFill="1" applyBorder="1" applyAlignment="1">
      <alignment horizontal="center" vertical="center"/>
    </xf>
    <xf numFmtId="0" fontId="31" fillId="0" borderId="29" xfId="0" applyFont="1" applyFill="1" applyBorder="1" applyAlignment="1">
      <alignment horizontal="center" vertical="center"/>
    </xf>
    <xf numFmtId="0" fontId="31" fillId="0" borderId="29" xfId="0" applyFont="1" applyBorder="1" applyAlignment="1">
      <alignment horizontal="center" vertical="center"/>
    </xf>
    <xf numFmtId="0" fontId="31" fillId="0" borderId="31" xfId="0" applyFont="1" applyBorder="1" applyAlignment="1">
      <alignment horizontal="center" vertical="center"/>
    </xf>
    <xf numFmtId="0" fontId="31" fillId="0" borderId="42" xfId="0" applyFont="1" applyFill="1" applyBorder="1" applyAlignment="1">
      <alignment horizontal="center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1" fillId="0" borderId="41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35" fillId="0" borderId="33" xfId="0" applyFont="1" applyBorder="1" applyAlignment="1">
      <alignment horizontal="center" vertical="center" wrapText="1"/>
    </xf>
    <xf numFmtId="0" fontId="31" fillId="0" borderId="43" xfId="0" applyFont="1" applyBorder="1" applyAlignment="1">
      <alignment horizontal="center" vertical="center"/>
    </xf>
    <xf numFmtId="0" fontId="31" fillId="0" borderId="43" xfId="0" applyFont="1" applyFill="1" applyBorder="1" applyAlignment="1">
      <alignment horizontal="center" vertical="center"/>
    </xf>
    <xf numFmtId="0" fontId="37" fillId="0" borderId="29" xfId="0" applyFont="1" applyBorder="1" applyAlignment="1">
      <alignment horizontal="center" vertical="center"/>
    </xf>
    <xf numFmtId="0" fontId="31" fillId="0" borderId="44" xfId="0" applyFont="1" applyFill="1" applyBorder="1" applyAlignment="1">
      <alignment horizontal="center" vertical="center"/>
    </xf>
    <xf numFmtId="0" fontId="31" fillId="0" borderId="45" xfId="0" applyFont="1" applyFill="1" applyBorder="1" applyAlignment="1">
      <alignment horizontal="center" vertical="center"/>
    </xf>
    <xf numFmtId="0" fontId="41" fillId="0" borderId="45" xfId="0" applyFont="1" applyFill="1" applyBorder="1" applyAlignment="1">
      <alignment horizontal="center" vertical="center"/>
    </xf>
    <xf numFmtId="0" fontId="32" fillId="0" borderId="0" xfId="0" applyFont="1" applyAlignment="1">
      <alignment horizontal="center" vertical="center" wrapText="1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2" fillId="0" borderId="46" xfId="0" applyFont="1" applyBorder="1" applyAlignment="1">
      <alignment vertical="center"/>
    </xf>
    <xf numFmtId="0" fontId="32" fillId="0" borderId="46" xfId="0" applyFont="1" applyBorder="1" applyAlignment="1">
      <alignment horizontal="center" vertical="center"/>
    </xf>
    <xf numFmtId="0" fontId="31" fillId="0" borderId="46" xfId="0" applyFont="1" applyBorder="1" applyAlignment="1">
      <alignment vertical="center"/>
    </xf>
    <xf numFmtId="0" fontId="33" fillId="0" borderId="30" xfId="0" applyFont="1" applyBorder="1" applyAlignment="1">
      <alignment horizontal="center" vertical="center"/>
    </xf>
    <xf numFmtId="0" fontId="32" fillId="0" borderId="31" xfId="0" applyFont="1" applyBorder="1" applyAlignment="1">
      <alignment horizontal="center" vertical="center" wrapText="1"/>
    </xf>
    <xf numFmtId="0" fontId="32" fillId="0" borderId="47" xfId="0" applyFont="1" applyBorder="1" applyAlignment="1">
      <alignment horizontal="center" vertical="center" wrapText="1"/>
    </xf>
    <xf numFmtId="0" fontId="32" fillId="0" borderId="33" xfId="0" applyFont="1" applyBorder="1" applyAlignment="1">
      <alignment horizontal="center" vertical="center"/>
    </xf>
    <xf numFmtId="0" fontId="32" fillId="0" borderId="48" xfId="0" applyFont="1" applyBorder="1" applyAlignment="1">
      <alignment horizontal="center" vertical="center" wrapText="1"/>
    </xf>
    <xf numFmtId="0" fontId="32" fillId="0" borderId="38" xfId="0" applyFont="1" applyBorder="1" applyAlignment="1">
      <alignment horizontal="center" vertical="center"/>
    </xf>
    <xf numFmtId="0" fontId="31" fillId="0" borderId="41" xfId="0" applyFont="1" applyBorder="1" applyAlignment="1">
      <alignment horizontal="center" vertical="center"/>
    </xf>
    <xf numFmtId="0" fontId="45" fillId="0" borderId="0" xfId="0" applyFont="1" applyAlignment="1">
      <alignment vertical="center"/>
    </xf>
    <xf numFmtId="0" fontId="32" fillId="0" borderId="41" xfId="0" applyFont="1" applyBorder="1" applyAlignment="1">
      <alignment horizontal="center" vertical="center"/>
    </xf>
    <xf numFmtId="0" fontId="31" fillId="0" borderId="44" xfId="0" applyFont="1" applyBorder="1" applyAlignment="1">
      <alignment horizontal="center" vertical="center"/>
    </xf>
    <xf numFmtId="0" fontId="31" fillId="0" borderId="0" xfId="0" applyFont="1" applyFill="1" applyAlignment="1">
      <alignment vertical="center"/>
    </xf>
    <xf numFmtId="0" fontId="31" fillId="0" borderId="0" xfId="74" applyFont="1" applyAlignment="1">
      <alignment vertical="top"/>
      <protection/>
    </xf>
    <xf numFmtId="0" fontId="31" fillId="0" borderId="0" xfId="78" applyFont="1">
      <alignment/>
      <protection/>
    </xf>
    <xf numFmtId="0" fontId="45" fillId="0" borderId="0" xfId="180" applyFont="1" applyAlignment="1">
      <alignment horizontal="left"/>
      <protection/>
    </xf>
    <xf numFmtId="0" fontId="45" fillId="0" borderId="0" xfId="180" applyFont="1" applyAlignment="1">
      <alignment horizontal="right"/>
      <protection/>
    </xf>
    <xf numFmtId="0" fontId="45" fillId="0" borderId="0" xfId="180" applyFont="1">
      <alignment/>
      <protection/>
    </xf>
    <xf numFmtId="0" fontId="45" fillId="0" borderId="0" xfId="78" applyFont="1">
      <alignment/>
      <protection/>
    </xf>
    <xf numFmtId="0" fontId="45" fillId="0" borderId="0" xfId="180" applyFont="1" applyAlignment="1">
      <alignment horizontal="center" vertical="top" wrapText="1"/>
      <protection/>
    </xf>
    <xf numFmtId="0" fontId="31" fillId="0" borderId="0" xfId="180" applyFont="1" applyAlignment="1">
      <alignment horizontal="left"/>
      <protection/>
    </xf>
    <xf numFmtId="0" fontId="45" fillId="0" borderId="0" xfId="78" applyFont="1" applyAlignment="1">
      <alignment horizontal="left"/>
      <protection/>
    </xf>
    <xf numFmtId="0" fontId="38" fillId="0" borderId="46" xfId="78" applyFont="1" applyBorder="1">
      <alignment/>
      <protection/>
    </xf>
    <xf numFmtId="0" fontId="45" fillId="0" borderId="0" xfId="78" applyFont="1" applyAlignment="1">
      <alignment horizontal="center"/>
      <protection/>
    </xf>
    <xf numFmtId="0" fontId="45" fillId="0" borderId="48" xfId="78" applyFont="1" applyBorder="1" applyAlignment="1">
      <alignment horizontal="left"/>
      <protection/>
    </xf>
    <xf numFmtId="0" fontId="38" fillId="0" borderId="0" xfId="78" applyFont="1" applyAlignment="1">
      <alignment horizontal="right"/>
      <protection/>
    </xf>
    <xf numFmtId="0" fontId="46" fillId="0" borderId="48" xfId="78" applyFont="1" applyBorder="1" applyAlignment="1">
      <alignment horizontal="center"/>
      <protection/>
    </xf>
    <xf numFmtId="0" fontId="45" fillId="0" borderId="46" xfId="78" applyFont="1" applyBorder="1">
      <alignment/>
      <protection/>
    </xf>
    <xf numFmtId="182" fontId="45" fillId="0" borderId="48" xfId="78" applyNumberFormat="1" applyFont="1" applyBorder="1" applyAlignment="1">
      <alignment horizontal="center"/>
      <protection/>
    </xf>
    <xf numFmtId="0" fontId="31" fillId="0" borderId="29" xfId="74" applyFont="1" applyBorder="1" applyAlignment="1">
      <alignment horizontal="left"/>
      <protection/>
    </xf>
    <xf numFmtId="0" fontId="45" fillId="0" borderId="42" xfId="78" applyFont="1" applyBorder="1">
      <alignment/>
      <protection/>
    </xf>
    <xf numFmtId="0" fontId="45" fillId="0" borderId="32" xfId="78" applyFont="1" applyBorder="1">
      <alignment/>
      <protection/>
    </xf>
    <xf numFmtId="0" fontId="38" fillId="0" borderId="48" xfId="78" applyFont="1" applyBorder="1" applyAlignment="1">
      <alignment horizontal="center"/>
      <protection/>
    </xf>
    <xf numFmtId="0" fontId="38" fillId="0" borderId="0" xfId="78" applyFont="1" applyAlignment="1">
      <alignment horizontal="center"/>
      <protection/>
    </xf>
    <xf numFmtId="0" fontId="38" fillId="0" borderId="49" xfId="78" applyFont="1" applyBorder="1" applyAlignment="1">
      <alignment horizontal="right"/>
      <protection/>
    </xf>
    <xf numFmtId="0" fontId="45" fillId="0" borderId="46" xfId="78" applyFont="1" applyBorder="1" applyAlignment="1">
      <alignment horizontal="center"/>
      <protection/>
    </xf>
    <xf numFmtId="0" fontId="46" fillId="0" borderId="41" xfId="78" applyFont="1" applyBorder="1" applyAlignment="1">
      <alignment horizontal="center"/>
      <protection/>
    </xf>
    <xf numFmtId="0" fontId="45" fillId="0" borderId="48" xfId="78" applyFont="1" applyBorder="1" applyAlignment="1">
      <alignment horizontal="center"/>
      <protection/>
    </xf>
    <xf numFmtId="0" fontId="45" fillId="0" borderId="50" xfId="78" applyFont="1" applyBorder="1">
      <alignment/>
      <protection/>
    </xf>
    <xf numFmtId="0" fontId="47" fillId="0" borderId="0" xfId="78" applyFont="1" applyAlignment="1">
      <alignment horizontal="center"/>
      <protection/>
    </xf>
    <xf numFmtId="0" fontId="38" fillId="0" borderId="0" xfId="78" applyFont="1">
      <alignment/>
      <protection/>
    </xf>
    <xf numFmtId="0" fontId="31" fillId="0" borderId="48" xfId="78" applyFont="1" applyBorder="1" applyAlignment="1">
      <alignment horizontal="center"/>
      <protection/>
    </xf>
    <xf numFmtId="0" fontId="48" fillId="0" borderId="0" xfId="176" applyFont="1" applyAlignment="1">
      <alignment horizontal="center" vertical="top"/>
      <protection/>
    </xf>
    <xf numFmtId="0" fontId="31" fillId="0" borderId="0" xfId="176" applyFont="1" applyAlignment="1">
      <alignment horizontal="left" vertical="top"/>
      <protection/>
    </xf>
    <xf numFmtId="0" fontId="31" fillId="0" borderId="0" xfId="176" applyFont="1" applyAlignment="1">
      <alignment vertical="top"/>
      <protection/>
    </xf>
    <xf numFmtId="0" fontId="31" fillId="0" borderId="0" xfId="176" applyFont="1" applyAlignment="1">
      <alignment horizontal="center" vertical="top"/>
      <protection/>
    </xf>
    <xf numFmtId="0" fontId="32" fillId="0" borderId="0" xfId="176" applyFont="1" applyAlignment="1">
      <alignment vertical="top"/>
      <protection/>
    </xf>
    <xf numFmtId="0" fontId="31" fillId="0" borderId="0" xfId="74" applyFont="1" applyAlignment="1">
      <alignment horizontal="center" vertical="top"/>
      <protection/>
    </xf>
    <xf numFmtId="0" fontId="49" fillId="0" borderId="0" xfId="176" applyFont="1" applyAlignment="1">
      <alignment horizontal="center" vertical="top"/>
      <protection/>
    </xf>
    <xf numFmtId="0" fontId="31" fillId="0" borderId="0" xfId="74" applyFont="1" applyBorder="1" applyAlignment="1">
      <alignment horizontal="center" vertical="top"/>
      <protection/>
    </xf>
    <xf numFmtId="0" fontId="31" fillId="0" borderId="44" xfId="176" applyFont="1" applyBorder="1" applyAlignment="1">
      <alignment horizontal="center" vertical="top"/>
      <protection/>
    </xf>
    <xf numFmtId="0" fontId="31" fillId="0" borderId="29" xfId="176" applyFont="1" applyBorder="1" applyAlignment="1">
      <alignment vertical="top"/>
      <protection/>
    </xf>
    <xf numFmtId="0" fontId="31" fillId="0" borderId="0" xfId="176" applyFont="1" applyAlignment="1">
      <alignment horizontal="right" vertical="top"/>
      <protection/>
    </xf>
    <xf numFmtId="0" fontId="31" fillId="0" borderId="29" xfId="176" applyFont="1" applyBorder="1" applyAlignment="1">
      <alignment horizontal="left" vertical="top"/>
      <protection/>
    </xf>
    <xf numFmtId="0" fontId="31" fillId="0" borderId="0" xfId="74" applyNumberFormat="1" applyFont="1" applyBorder="1" applyAlignment="1">
      <alignment horizontal="center" vertical="top"/>
      <protection/>
    </xf>
    <xf numFmtId="0" fontId="31" fillId="0" borderId="51" xfId="74" applyNumberFormat="1" applyFont="1" applyBorder="1" applyAlignment="1">
      <alignment horizontal="center" vertical="top"/>
      <protection/>
    </xf>
    <xf numFmtId="0" fontId="31" fillId="0" borderId="44" xfId="176" applyFont="1" applyBorder="1" applyAlignment="1">
      <alignment vertical="top"/>
      <protection/>
    </xf>
    <xf numFmtId="0" fontId="31" fillId="0" borderId="0" xfId="74" applyFont="1" applyAlignment="1">
      <alignment horizontal="left" vertical="top"/>
      <protection/>
    </xf>
    <xf numFmtId="0" fontId="31" fillId="0" borderId="50" xfId="0" applyFont="1" applyFill="1" applyBorder="1" applyAlignment="1">
      <alignment horizontal="center" vertical="center"/>
    </xf>
    <xf numFmtId="0" fontId="31" fillId="0" borderId="45" xfId="0" applyFont="1" applyBorder="1" applyAlignment="1">
      <alignment horizontal="center" vertical="center"/>
    </xf>
    <xf numFmtId="0" fontId="31" fillId="0" borderId="52" xfId="0" applyFont="1" applyFill="1" applyBorder="1" applyAlignment="1">
      <alignment horizontal="center" vertical="center"/>
    </xf>
    <xf numFmtId="0" fontId="31" fillId="0" borderId="32" xfId="0" applyFont="1" applyFill="1" applyBorder="1" applyAlignment="1">
      <alignment horizontal="center" vertical="center"/>
    </xf>
    <xf numFmtId="0" fontId="31" fillId="0" borderId="53" xfId="0" applyFont="1" applyFill="1" applyBorder="1" applyAlignment="1">
      <alignment horizontal="center" vertical="center"/>
    </xf>
    <xf numFmtId="0" fontId="31" fillId="0" borderId="54" xfId="0" applyFont="1" applyFill="1" applyBorder="1" applyAlignment="1">
      <alignment horizontal="center" vertical="center"/>
    </xf>
    <xf numFmtId="0" fontId="32" fillId="78" borderId="55" xfId="0" applyFont="1" applyFill="1" applyBorder="1" applyAlignment="1">
      <alignment horizontal="center" vertical="center"/>
    </xf>
    <xf numFmtId="0" fontId="32" fillId="78" borderId="56" xfId="0" applyFont="1" applyFill="1" applyBorder="1" applyAlignment="1">
      <alignment horizontal="center" vertical="center"/>
    </xf>
    <xf numFmtId="0" fontId="41" fillId="0" borderId="50" xfId="0" applyFont="1" applyFill="1" applyBorder="1" applyAlignment="1">
      <alignment horizontal="center" vertical="center"/>
    </xf>
    <xf numFmtId="0" fontId="36" fillId="0" borderId="57" xfId="0" applyNumberFormat="1" applyFont="1" applyFill="1" applyBorder="1" applyAlignment="1">
      <alignment horizontal="center" vertical="center"/>
    </xf>
    <xf numFmtId="0" fontId="36" fillId="0" borderId="58" xfId="0" applyNumberFormat="1" applyFont="1" applyFill="1" applyBorder="1" applyAlignment="1">
      <alignment horizontal="center" vertical="center"/>
    </xf>
    <xf numFmtId="0" fontId="35" fillId="0" borderId="33" xfId="0" applyFont="1" applyFill="1" applyBorder="1" applyAlignment="1">
      <alignment horizontal="center" vertical="center" wrapText="1"/>
    </xf>
    <xf numFmtId="0" fontId="31" fillId="79" borderId="45" xfId="0" applyFont="1" applyFill="1" applyBorder="1" applyAlignment="1">
      <alignment horizontal="center" vertical="center"/>
    </xf>
    <xf numFmtId="0" fontId="31" fillId="79" borderId="38" xfId="0" applyFont="1" applyFill="1" applyBorder="1" applyAlignment="1">
      <alignment horizontal="center" vertical="center"/>
    </xf>
    <xf numFmtId="0" fontId="31" fillId="79" borderId="59" xfId="0" applyFont="1" applyFill="1" applyBorder="1" applyAlignment="1">
      <alignment horizontal="center" vertical="center"/>
    </xf>
    <xf numFmtId="0" fontId="31" fillId="79" borderId="60" xfId="0" applyFont="1" applyFill="1" applyBorder="1" applyAlignment="1">
      <alignment horizontal="center" vertical="center"/>
    </xf>
    <xf numFmtId="0" fontId="126" fillId="78" borderId="55" xfId="0" applyFont="1" applyFill="1" applyBorder="1" applyAlignment="1">
      <alignment horizontal="center" vertical="center"/>
    </xf>
    <xf numFmtId="0" fontId="126" fillId="0" borderId="38" xfId="0" applyFont="1" applyBorder="1" applyAlignment="1">
      <alignment horizontal="center" vertical="center"/>
    </xf>
    <xf numFmtId="0" fontId="126" fillId="0" borderId="42" xfId="0" applyFont="1" applyBorder="1" applyAlignment="1">
      <alignment horizontal="center" vertical="center"/>
    </xf>
    <xf numFmtId="0" fontId="31" fillId="0" borderId="50" xfId="0" applyNumberFormat="1" applyFont="1" applyBorder="1" applyAlignment="1">
      <alignment horizontal="center" vertical="center"/>
    </xf>
    <xf numFmtId="0" fontId="31" fillId="0" borderId="45" xfId="0" applyNumberFormat="1" applyFont="1" applyFill="1" applyBorder="1" applyAlignment="1">
      <alignment horizontal="center" vertical="center"/>
    </xf>
    <xf numFmtId="0" fontId="31" fillId="0" borderId="44" xfId="0" applyNumberFormat="1" applyFont="1" applyFill="1" applyBorder="1" applyAlignment="1">
      <alignment horizontal="center" vertical="center"/>
    </xf>
    <xf numFmtId="0" fontId="31" fillId="80" borderId="45" xfId="0" applyNumberFormat="1" applyFont="1" applyFill="1" applyBorder="1" applyAlignment="1">
      <alignment horizontal="center" vertical="center"/>
    </xf>
    <xf numFmtId="0" fontId="31" fillId="80" borderId="44" xfId="0" applyNumberFormat="1" applyFont="1" applyFill="1" applyBorder="1" applyAlignment="1">
      <alignment horizontal="center" vertical="center"/>
    </xf>
    <xf numFmtId="0" fontId="31" fillId="81" borderId="44" xfId="0" applyFont="1" applyFill="1" applyBorder="1" applyAlignment="1">
      <alignment horizontal="center" vertical="center"/>
    </xf>
    <xf numFmtId="0" fontId="31" fillId="74" borderId="44" xfId="0" applyNumberFormat="1" applyFont="1" applyFill="1" applyBorder="1" applyAlignment="1">
      <alignment horizontal="center" vertical="center"/>
    </xf>
    <xf numFmtId="0" fontId="31" fillId="74" borderId="44" xfId="0" applyFont="1" applyFill="1" applyBorder="1" applyAlignment="1">
      <alignment horizontal="center" vertical="center"/>
    </xf>
    <xf numFmtId="0" fontId="35" fillId="80" borderId="61" xfId="0" applyFont="1" applyFill="1" applyBorder="1" applyAlignment="1">
      <alignment horizontal="center" vertical="center"/>
    </xf>
    <xf numFmtId="0" fontId="31" fillId="80" borderId="62" xfId="0" applyNumberFormat="1" applyFont="1" applyFill="1" applyBorder="1" applyAlignment="1">
      <alignment horizontal="center" vertical="center"/>
    </xf>
    <xf numFmtId="0" fontId="31" fillId="80" borderId="63" xfId="0" applyNumberFormat="1" applyFont="1" applyFill="1" applyBorder="1" applyAlignment="1">
      <alignment horizontal="center" vertical="center"/>
    </xf>
    <xf numFmtId="0" fontId="31" fillId="81" borderId="63" xfId="0" applyFont="1" applyFill="1" applyBorder="1" applyAlignment="1">
      <alignment horizontal="center" vertical="center"/>
    </xf>
    <xf numFmtId="0" fontId="35" fillId="80" borderId="64" xfId="0" applyFont="1" applyFill="1" applyBorder="1" applyAlignment="1">
      <alignment horizontal="center" vertical="center" wrapText="1"/>
    </xf>
    <xf numFmtId="0" fontId="35" fillId="80" borderId="64" xfId="0" applyFont="1" applyFill="1" applyBorder="1" applyAlignment="1">
      <alignment horizontal="center" vertical="center"/>
    </xf>
    <xf numFmtId="0" fontId="35" fillId="80" borderId="65" xfId="0" applyFont="1" applyFill="1" applyBorder="1" applyAlignment="1">
      <alignment horizontal="center" vertical="center"/>
    </xf>
    <xf numFmtId="0" fontId="31" fillId="80" borderId="66" xfId="0" applyNumberFormat="1" applyFont="1" applyFill="1" applyBorder="1" applyAlignment="1">
      <alignment horizontal="center" vertical="center"/>
    </xf>
    <xf numFmtId="0" fontId="31" fillId="80" borderId="67" xfId="0" applyNumberFormat="1" applyFont="1" applyFill="1" applyBorder="1" applyAlignment="1">
      <alignment horizontal="center" vertical="center"/>
    </xf>
    <xf numFmtId="0" fontId="31" fillId="81" borderId="67" xfId="0" applyFont="1" applyFill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2" fillId="0" borderId="46" xfId="0" applyFont="1" applyBorder="1" applyAlignment="1">
      <alignment vertical="center"/>
    </xf>
    <xf numFmtId="0" fontId="31" fillId="0" borderId="46" xfId="0" applyFont="1" applyBorder="1" applyAlignment="1">
      <alignment vertical="center"/>
    </xf>
    <xf numFmtId="0" fontId="31" fillId="74" borderId="63" xfId="0" applyNumberFormat="1" applyFont="1" applyFill="1" applyBorder="1" applyAlignment="1">
      <alignment horizontal="center" vertical="center"/>
    </xf>
    <xf numFmtId="0" fontId="31" fillId="0" borderId="68" xfId="0" applyFont="1" applyBorder="1" applyAlignment="1">
      <alignment horizontal="left" vertical="center"/>
    </xf>
    <xf numFmtId="0" fontId="31" fillId="74" borderId="67" xfId="0" applyNumberFormat="1" applyFont="1" applyFill="1" applyBorder="1" applyAlignment="1">
      <alignment horizontal="center" vertical="center"/>
    </xf>
    <xf numFmtId="0" fontId="31" fillId="0" borderId="69" xfId="0" applyFont="1" applyBorder="1" applyAlignment="1">
      <alignment horizontal="left" vertical="center"/>
    </xf>
    <xf numFmtId="0" fontId="31" fillId="0" borderId="53" xfId="0" applyNumberFormat="1" applyFont="1" applyFill="1" applyBorder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1" fillId="0" borderId="41" xfId="0" applyNumberFormat="1" applyFont="1" applyFill="1" applyBorder="1" applyAlignment="1">
      <alignment horizontal="center" vertical="center"/>
    </xf>
    <xf numFmtId="0" fontId="126" fillId="0" borderId="47" xfId="0" applyFont="1" applyBorder="1" applyAlignment="1">
      <alignment horizontal="center" vertical="center"/>
    </xf>
    <xf numFmtId="0" fontId="32" fillId="0" borderId="0" xfId="74" applyFont="1" applyAlignment="1">
      <alignment vertical="top"/>
      <protection/>
    </xf>
    <xf numFmtId="0" fontId="49" fillId="0" borderId="0" xfId="74" applyFont="1" applyAlignment="1">
      <alignment horizontal="center" vertical="top"/>
      <protection/>
    </xf>
    <xf numFmtId="0" fontId="31" fillId="0" borderId="46" xfId="74" applyFont="1" applyBorder="1" applyAlignment="1">
      <alignment horizontal="center" vertical="top"/>
      <protection/>
    </xf>
    <xf numFmtId="0" fontId="31" fillId="0" borderId="44" xfId="74" applyNumberFormat="1" applyFont="1" applyBorder="1" applyAlignment="1">
      <alignment horizontal="center" vertical="center"/>
      <protection/>
    </xf>
    <xf numFmtId="0" fontId="31" fillId="0" borderId="44" xfId="176" applyFont="1" applyBorder="1" applyAlignment="1">
      <alignment horizontal="center" vertical="center"/>
      <protection/>
    </xf>
    <xf numFmtId="0" fontId="31" fillId="0" borderId="44" xfId="176" applyFont="1" applyBorder="1" applyAlignment="1">
      <alignment vertical="center"/>
      <protection/>
    </xf>
    <xf numFmtId="0" fontId="31" fillId="0" borderId="0" xfId="74" applyFont="1" applyAlignment="1">
      <alignment vertical="center"/>
      <protection/>
    </xf>
    <xf numFmtId="0" fontId="31" fillId="32" borderId="44" xfId="176" applyFont="1" applyFill="1" applyBorder="1" applyAlignment="1">
      <alignment horizontal="center" vertical="top"/>
      <protection/>
    </xf>
    <xf numFmtId="0" fontId="32" fillId="0" borderId="0" xfId="0" applyFont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5" fillId="0" borderId="70" xfId="0" applyFont="1" applyBorder="1" applyAlignment="1">
      <alignment horizontal="center" vertical="center" wrapText="1"/>
    </xf>
    <xf numFmtId="0" fontId="32" fillId="0" borderId="43" xfId="0" applyFont="1" applyBorder="1" applyAlignment="1">
      <alignment horizontal="center" vertical="center"/>
    </xf>
    <xf numFmtId="0" fontId="31" fillId="82" borderId="53" xfId="0" applyFont="1" applyFill="1" applyBorder="1" applyAlignment="1">
      <alignment horizontal="center" vertical="center"/>
    </xf>
    <xf numFmtId="0" fontId="31" fillId="79" borderId="66" xfId="0" applyFont="1" applyFill="1" applyBorder="1" applyAlignment="1">
      <alignment horizontal="center" vertical="center"/>
    </xf>
    <xf numFmtId="0" fontId="35" fillId="0" borderId="70" xfId="0" applyFont="1" applyFill="1" applyBorder="1" applyAlignment="1">
      <alignment horizontal="center" vertical="center" wrapText="1"/>
    </xf>
    <xf numFmtId="0" fontId="127" fillId="0" borderId="44" xfId="180" applyFont="1" applyBorder="1" applyAlignment="1">
      <alignment horizontal="center" vertical="center" wrapText="1"/>
      <protection/>
    </xf>
    <xf numFmtId="0" fontId="45" fillId="0" borderId="0" xfId="78" applyFont="1" applyBorder="1">
      <alignment/>
      <protection/>
    </xf>
    <xf numFmtId="0" fontId="31" fillId="0" borderId="0" xfId="176" applyFont="1" applyBorder="1" applyAlignment="1">
      <alignment horizontal="right" vertical="top"/>
      <protection/>
    </xf>
    <xf numFmtId="0" fontId="31" fillId="0" borderId="0" xfId="176" applyFont="1" applyBorder="1" applyAlignment="1">
      <alignment horizontal="left" vertical="top"/>
      <protection/>
    </xf>
    <xf numFmtId="0" fontId="31" fillId="0" borderId="0" xfId="176" applyFont="1" applyBorder="1" applyAlignment="1">
      <alignment vertical="top"/>
      <protection/>
    </xf>
    <xf numFmtId="0" fontId="32" fillId="78" borderId="71" xfId="0" applyFont="1" applyFill="1" applyBorder="1" applyAlignment="1">
      <alignment horizontal="center" vertical="center"/>
    </xf>
    <xf numFmtId="0" fontId="32" fillId="78" borderId="72" xfId="0" applyFont="1" applyFill="1" applyBorder="1" applyAlignment="1">
      <alignment horizontal="center" vertical="center"/>
    </xf>
    <xf numFmtId="0" fontId="32" fillId="78" borderId="73" xfId="0" applyFont="1" applyFill="1" applyBorder="1" applyAlignment="1">
      <alignment horizontal="center" vertical="center"/>
    </xf>
    <xf numFmtId="0" fontId="31" fillId="79" borderId="44" xfId="0" applyNumberFormat="1" applyFont="1" applyFill="1" applyBorder="1" applyAlignment="1">
      <alignment horizontal="center" vertical="center"/>
    </xf>
    <xf numFmtId="0" fontId="31" fillId="79" borderId="63" xfId="0" applyNumberFormat="1" applyFont="1" applyFill="1" applyBorder="1" applyAlignment="1">
      <alignment horizontal="center" vertical="center"/>
    </xf>
    <xf numFmtId="0" fontId="31" fillId="79" borderId="74" xfId="0" applyFont="1" applyFill="1" applyBorder="1" applyAlignment="1">
      <alignment horizontal="center" vertical="center"/>
    </xf>
    <xf numFmtId="0" fontId="31" fillId="79" borderId="62" xfId="0" applyFont="1" applyFill="1" applyBorder="1" applyAlignment="1">
      <alignment horizontal="center" vertical="center"/>
    </xf>
    <xf numFmtId="0" fontId="31" fillId="79" borderId="63" xfId="0" applyFont="1" applyFill="1" applyBorder="1" applyAlignment="1">
      <alignment horizontal="center" vertical="center"/>
    </xf>
    <xf numFmtId="0" fontId="31" fillId="79" borderId="75" xfId="0" applyFont="1" applyFill="1" applyBorder="1" applyAlignment="1">
      <alignment horizontal="center" vertical="center"/>
    </xf>
    <xf numFmtId="0" fontId="36" fillId="79" borderId="76" xfId="0" applyNumberFormat="1" applyFont="1" applyFill="1" applyBorder="1" applyAlignment="1">
      <alignment horizontal="center" vertical="center"/>
    </xf>
    <xf numFmtId="0" fontId="36" fillId="79" borderId="77" xfId="0" applyNumberFormat="1" applyFont="1" applyFill="1" applyBorder="1" applyAlignment="1">
      <alignment horizontal="center" vertical="center"/>
    </xf>
    <xf numFmtId="0" fontId="31" fillId="79" borderId="67" xfId="0" applyNumberFormat="1" applyFont="1" applyFill="1" applyBorder="1" applyAlignment="1">
      <alignment horizontal="center" vertical="center"/>
    </xf>
    <xf numFmtId="0" fontId="31" fillId="79" borderId="67" xfId="0" applyFont="1" applyFill="1" applyBorder="1" applyAlignment="1">
      <alignment horizontal="center" vertical="center"/>
    </xf>
    <xf numFmtId="0" fontId="31" fillId="79" borderId="78" xfId="0" applyFont="1" applyFill="1" applyBorder="1" applyAlignment="1">
      <alignment horizontal="center" vertical="center"/>
    </xf>
    <xf numFmtId="0" fontId="36" fillId="79" borderId="79" xfId="0" applyNumberFormat="1" applyFont="1" applyFill="1" applyBorder="1" applyAlignment="1">
      <alignment horizontal="center" vertical="center"/>
    </xf>
    <xf numFmtId="0" fontId="31" fillId="32" borderId="44" xfId="176" applyFont="1" applyFill="1" applyBorder="1" applyAlignment="1">
      <alignment horizontal="center" vertical="center"/>
      <protection/>
    </xf>
    <xf numFmtId="0" fontId="31" fillId="0" borderId="44" xfId="179" applyFont="1" applyBorder="1" applyAlignment="1">
      <alignment horizontal="center" vertical="center"/>
      <protection/>
    </xf>
    <xf numFmtId="0" fontId="31" fillId="32" borderId="44" xfId="179" applyFont="1" applyFill="1" applyBorder="1" applyAlignment="1">
      <alignment horizontal="center" vertical="center"/>
      <protection/>
    </xf>
    <xf numFmtId="0" fontId="31" fillId="3" borderId="44" xfId="179" applyFont="1" applyFill="1" applyBorder="1" applyAlignment="1">
      <alignment horizontal="center" vertical="center"/>
      <protection/>
    </xf>
    <xf numFmtId="0" fontId="48" fillId="0" borderId="0" xfId="74" applyFont="1" applyAlignment="1">
      <alignment vertical="top"/>
      <protection/>
    </xf>
    <xf numFmtId="0" fontId="31" fillId="0" borderId="80" xfId="176" applyFont="1" applyBorder="1" applyAlignment="1">
      <alignment horizontal="center" vertical="center"/>
      <protection/>
    </xf>
    <xf numFmtId="0" fontId="31" fillId="0" borderId="80" xfId="179" applyFont="1" applyBorder="1" applyAlignment="1">
      <alignment horizontal="center" vertical="center"/>
      <protection/>
    </xf>
    <xf numFmtId="0" fontId="31" fillId="32" borderId="80" xfId="179" applyFont="1" applyFill="1" applyBorder="1" applyAlignment="1">
      <alignment horizontal="center" vertical="center"/>
      <protection/>
    </xf>
    <xf numFmtId="0" fontId="31" fillId="0" borderId="81" xfId="179" applyFont="1" applyBorder="1" applyAlignment="1">
      <alignment horizontal="center" vertical="center"/>
      <protection/>
    </xf>
    <xf numFmtId="0" fontId="31" fillId="3" borderId="63" xfId="179" applyFont="1" applyFill="1" applyBorder="1" applyAlignment="1">
      <alignment horizontal="center" vertical="center"/>
      <protection/>
    </xf>
    <xf numFmtId="0" fontId="31" fillId="32" borderId="63" xfId="179" applyFont="1" applyFill="1" applyBorder="1" applyAlignment="1">
      <alignment horizontal="center" vertical="center"/>
      <protection/>
    </xf>
    <xf numFmtId="0" fontId="31" fillId="0" borderId="63" xfId="176" applyFont="1" applyBorder="1" applyAlignment="1">
      <alignment horizontal="center" vertical="center"/>
      <protection/>
    </xf>
    <xf numFmtId="0" fontId="31" fillId="0" borderId="63" xfId="179" applyFont="1" applyBorder="1" applyAlignment="1">
      <alignment horizontal="center" vertical="center"/>
      <protection/>
    </xf>
    <xf numFmtId="0" fontId="31" fillId="0" borderId="63" xfId="74" applyNumberFormat="1" applyFont="1" applyBorder="1" applyAlignment="1">
      <alignment horizontal="center" vertical="center"/>
      <protection/>
    </xf>
    <xf numFmtId="0" fontId="31" fillId="0" borderId="76" xfId="176" applyFont="1" applyBorder="1" applyAlignment="1">
      <alignment horizontal="center" vertical="center"/>
      <protection/>
    </xf>
    <xf numFmtId="0" fontId="31" fillId="0" borderId="82" xfId="179" applyFont="1" applyBorder="1" applyAlignment="1">
      <alignment horizontal="center" vertical="center"/>
      <protection/>
    </xf>
    <xf numFmtId="0" fontId="31" fillId="0" borderId="77" xfId="176" applyFont="1" applyBorder="1" applyAlignment="1">
      <alignment horizontal="center" vertical="center"/>
      <protection/>
    </xf>
    <xf numFmtId="0" fontId="31" fillId="0" borderId="83" xfId="179" applyFont="1" applyBorder="1" applyAlignment="1">
      <alignment horizontal="center" vertical="center"/>
      <protection/>
    </xf>
    <xf numFmtId="0" fontId="31" fillId="3" borderId="67" xfId="179" applyFont="1" applyFill="1" applyBorder="1" applyAlignment="1">
      <alignment horizontal="center" vertical="center"/>
      <protection/>
    </xf>
    <xf numFmtId="0" fontId="31" fillId="32" borderId="67" xfId="179" applyFont="1" applyFill="1" applyBorder="1" applyAlignment="1">
      <alignment horizontal="center" vertical="center"/>
      <protection/>
    </xf>
    <xf numFmtId="0" fontId="31" fillId="0" borderId="67" xfId="176" applyFont="1" applyBorder="1" applyAlignment="1">
      <alignment horizontal="center" vertical="center"/>
      <protection/>
    </xf>
    <xf numFmtId="0" fontId="31" fillId="0" borderId="67" xfId="179" applyFont="1" applyBorder="1" applyAlignment="1">
      <alignment horizontal="center" vertical="center"/>
      <protection/>
    </xf>
    <xf numFmtId="0" fontId="31" fillId="0" borderId="67" xfId="74" applyNumberFormat="1" applyFont="1" applyBorder="1" applyAlignment="1">
      <alignment horizontal="center" vertical="center"/>
      <protection/>
    </xf>
    <xf numFmtId="0" fontId="31" fillId="0" borderId="79" xfId="176" applyFont="1" applyBorder="1" applyAlignment="1">
      <alignment horizontal="center" vertical="center"/>
      <protection/>
    </xf>
    <xf numFmtId="0" fontId="36" fillId="81" borderId="84" xfId="0" applyNumberFormat="1" applyFont="1" applyFill="1" applyBorder="1" applyAlignment="1">
      <alignment horizontal="center" vertical="center"/>
    </xf>
    <xf numFmtId="0" fontId="36" fillId="81" borderId="58" xfId="0" applyNumberFormat="1" applyFont="1" applyFill="1" applyBorder="1" applyAlignment="1">
      <alignment horizontal="center" vertical="center"/>
    </xf>
    <xf numFmtId="0" fontId="36" fillId="81" borderId="85" xfId="0" applyNumberFormat="1" applyFont="1" applyFill="1" applyBorder="1" applyAlignment="1">
      <alignment horizontal="center" vertical="center"/>
    </xf>
    <xf numFmtId="0" fontId="41" fillId="0" borderId="44" xfId="0" applyFont="1" applyFill="1" applyBorder="1" applyAlignment="1">
      <alignment horizontal="center" vertical="center"/>
    </xf>
    <xf numFmtId="0" fontId="31" fillId="0" borderId="80" xfId="176" applyFont="1" applyBorder="1" applyAlignment="1">
      <alignment horizontal="center" vertical="top"/>
      <protection/>
    </xf>
    <xf numFmtId="0" fontId="31" fillId="0" borderId="80" xfId="179" applyFont="1" applyBorder="1" applyAlignment="1">
      <alignment horizontal="center" vertical="top"/>
      <protection/>
    </xf>
    <xf numFmtId="0" fontId="31" fillId="32" borderId="80" xfId="179" applyFont="1" applyFill="1" applyBorder="1" applyAlignment="1">
      <alignment horizontal="center" vertical="top"/>
      <protection/>
    </xf>
    <xf numFmtId="0" fontId="31" fillId="0" borderId="44" xfId="176" applyFont="1" applyBorder="1" applyAlignment="1">
      <alignment horizontal="left" vertical="top"/>
      <protection/>
    </xf>
    <xf numFmtId="0" fontId="31" fillId="0" borderId="0" xfId="176" applyFont="1" applyAlignment="1">
      <alignment horizontal="center" vertical="center"/>
      <protection/>
    </xf>
    <xf numFmtId="0" fontId="31" fillId="0" borderId="0" xfId="176" applyFont="1" applyAlignment="1">
      <alignment horizontal="left" vertical="center"/>
      <protection/>
    </xf>
    <xf numFmtId="0" fontId="31" fillId="0" borderId="0" xfId="176" applyFont="1" applyAlignment="1">
      <alignment vertical="center"/>
      <protection/>
    </xf>
    <xf numFmtId="0" fontId="31" fillId="0" borderId="0" xfId="74" applyFont="1" applyAlignment="1">
      <alignment horizontal="center" vertical="center"/>
      <protection/>
    </xf>
    <xf numFmtId="0" fontId="31" fillId="0" borderId="0" xfId="74" applyFont="1" applyAlignment="1">
      <alignment horizontal="left" vertical="center"/>
      <protection/>
    </xf>
    <xf numFmtId="0" fontId="31" fillId="0" borderId="0" xfId="74" applyFont="1" applyAlignment="1">
      <alignment horizontal="right" vertical="center"/>
      <protection/>
    </xf>
    <xf numFmtId="0" fontId="49" fillId="0" borderId="0" xfId="176" applyFont="1" applyAlignment="1">
      <alignment horizontal="center" vertical="center"/>
      <protection/>
    </xf>
    <xf numFmtId="0" fontId="49" fillId="0" borderId="0" xfId="74" applyFont="1" applyAlignment="1">
      <alignment horizontal="center" vertical="center"/>
      <protection/>
    </xf>
    <xf numFmtId="0" fontId="31" fillId="0" borderId="29" xfId="176" applyFont="1" applyBorder="1" applyAlignment="1">
      <alignment horizontal="center" vertical="center"/>
      <protection/>
    </xf>
    <xf numFmtId="0" fontId="31" fillId="0" borderId="45" xfId="176" applyFont="1" applyBorder="1" applyAlignment="1">
      <alignment horizontal="center" vertical="center"/>
      <protection/>
    </xf>
    <xf numFmtId="0" fontId="31" fillId="0" borderId="44" xfId="74" applyFont="1" applyBorder="1" applyAlignment="1">
      <alignment horizontal="center" vertical="center"/>
      <protection/>
    </xf>
    <xf numFmtId="0" fontId="31" fillId="0" borderId="29" xfId="178" applyFont="1" applyBorder="1" applyAlignment="1">
      <alignment horizontal="center" vertical="center"/>
      <protection/>
    </xf>
    <xf numFmtId="0" fontId="31" fillId="0" borderId="45" xfId="178" applyFont="1" applyBorder="1" applyAlignment="1">
      <alignment horizontal="center" vertical="center"/>
      <protection/>
    </xf>
    <xf numFmtId="0" fontId="31" fillId="0" borderId="30" xfId="76" applyFont="1" applyBorder="1" applyAlignment="1">
      <alignment horizontal="center" vertical="center"/>
      <protection/>
    </xf>
    <xf numFmtId="0" fontId="31" fillId="0" borderId="49" xfId="76" applyFont="1" applyBorder="1" applyAlignment="1">
      <alignment horizontal="center" vertical="center"/>
      <protection/>
    </xf>
    <xf numFmtId="0" fontId="31" fillId="0" borderId="45" xfId="76" applyFont="1" applyBorder="1" applyAlignment="1">
      <alignment horizontal="center" vertical="center"/>
      <protection/>
    </xf>
    <xf numFmtId="0" fontId="31" fillId="0" borderId="0" xfId="76" applyFont="1" applyAlignment="1">
      <alignment horizontal="center" vertical="center"/>
      <protection/>
    </xf>
    <xf numFmtId="0" fontId="31" fillId="0" borderId="0" xfId="76" applyFont="1" applyBorder="1" applyAlignment="1">
      <alignment horizontal="center" vertical="center"/>
      <protection/>
    </xf>
    <xf numFmtId="0" fontId="31" fillId="0" borderId="29" xfId="74" applyFont="1" applyBorder="1" applyAlignment="1">
      <alignment horizontal="left" vertical="center"/>
      <protection/>
    </xf>
    <xf numFmtId="0" fontId="31" fillId="0" borderId="46" xfId="76" applyFont="1" applyBorder="1" applyAlignment="1">
      <alignment horizontal="center" vertical="center"/>
      <protection/>
    </xf>
    <xf numFmtId="0" fontId="31" fillId="0" borderId="31" xfId="76" applyFont="1" applyBorder="1" applyAlignment="1">
      <alignment horizontal="center" vertical="center"/>
      <protection/>
    </xf>
    <xf numFmtId="0" fontId="31" fillId="0" borderId="29" xfId="76" applyFont="1" applyBorder="1" applyAlignment="1">
      <alignment horizontal="center" vertical="center"/>
      <protection/>
    </xf>
    <xf numFmtId="0" fontId="31" fillId="0" borderId="32" xfId="76" applyFont="1" applyBorder="1" applyAlignment="1">
      <alignment horizontal="center" vertical="center"/>
      <protection/>
    </xf>
    <xf numFmtId="0" fontId="31" fillId="0" borderId="0" xfId="74" applyFont="1" applyFill="1" applyAlignment="1">
      <alignment horizontal="right" vertical="center"/>
      <protection/>
    </xf>
    <xf numFmtId="0" fontId="31" fillId="0" borderId="0" xfId="74" applyFont="1" applyFill="1" applyAlignment="1">
      <alignment vertical="center"/>
      <protection/>
    </xf>
    <xf numFmtId="0" fontId="31" fillId="0" borderId="50" xfId="76" applyFont="1" applyBorder="1" applyAlignment="1">
      <alignment horizontal="center" vertical="center"/>
      <protection/>
    </xf>
    <xf numFmtId="0" fontId="31" fillId="0" borderId="0" xfId="0" applyFont="1" applyAlignment="1">
      <alignment horizontal="right" vertical="center"/>
    </xf>
    <xf numFmtId="0" fontId="31" fillId="0" borderId="33" xfId="74" applyFont="1" applyBorder="1" applyAlignment="1">
      <alignment horizontal="center" vertical="center"/>
      <protection/>
    </xf>
    <xf numFmtId="0" fontId="31" fillId="0" borderId="33" xfId="74" applyNumberFormat="1" applyFont="1" applyBorder="1" applyAlignment="1">
      <alignment horizontal="center" vertical="center"/>
      <protection/>
    </xf>
    <xf numFmtId="0" fontId="32" fillId="0" borderId="0" xfId="176" applyFont="1" applyAlignment="1">
      <alignment vertical="center"/>
      <protection/>
    </xf>
    <xf numFmtId="0" fontId="31" fillId="0" borderId="41" xfId="74" applyFont="1" applyBorder="1" applyAlignment="1">
      <alignment horizontal="center" vertical="center"/>
      <protection/>
    </xf>
    <xf numFmtId="0" fontId="31" fillId="0" borderId="31" xfId="77" applyFont="1" applyBorder="1" applyAlignment="1">
      <alignment horizontal="center" vertical="center"/>
      <protection/>
    </xf>
    <xf numFmtId="0" fontId="31" fillId="3" borderId="32" xfId="76" applyFont="1" applyFill="1" applyBorder="1" applyAlignment="1">
      <alignment horizontal="center" vertical="center"/>
      <protection/>
    </xf>
    <xf numFmtId="0" fontId="31" fillId="32" borderId="32" xfId="76" applyFont="1" applyFill="1" applyBorder="1" applyAlignment="1">
      <alignment horizontal="center" vertical="center"/>
      <protection/>
    </xf>
    <xf numFmtId="0" fontId="31" fillId="3" borderId="41" xfId="76" applyFont="1" applyFill="1" applyBorder="1" applyAlignment="1">
      <alignment horizontal="center" vertical="center"/>
      <protection/>
    </xf>
    <xf numFmtId="0" fontId="31" fillId="32" borderId="41" xfId="76" applyFont="1" applyFill="1" applyBorder="1" applyAlignment="1">
      <alignment horizontal="center" vertical="center"/>
      <protection/>
    </xf>
    <xf numFmtId="0" fontId="31" fillId="32" borderId="31" xfId="76" applyFont="1" applyFill="1" applyBorder="1" applyAlignment="1">
      <alignment horizontal="center" vertical="center"/>
      <protection/>
    </xf>
    <xf numFmtId="0" fontId="31" fillId="3" borderId="33" xfId="76" applyFont="1" applyFill="1" applyBorder="1" applyAlignment="1">
      <alignment horizontal="center" vertical="center"/>
      <protection/>
    </xf>
    <xf numFmtId="0" fontId="31" fillId="32" borderId="33" xfId="76" applyFont="1" applyFill="1" applyBorder="1" applyAlignment="1">
      <alignment horizontal="center" vertical="center"/>
      <protection/>
    </xf>
    <xf numFmtId="0" fontId="31" fillId="3" borderId="31" xfId="76" applyFont="1" applyFill="1" applyBorder="1" applyAlignment="1">
      <alignment horizontal="center" vertical="center"/>
      <protection/>
    </xf>
    <xf numFmtId="0" fontId="31" fillId="3" borderId="42" xfId="76" applyFont="1" applyFill="1" applyBorder="1" applyAlignment="1">
      <alignment horizontal="center" vertical="center"/>
      <protection/>
    </xf>
    <xf numFmtId="0" fontId="31" fillId="0" borderId="44" xfId="74" applyNumberFormat="1" applyFont="1" applyFill="1" applyBorder="1" applyAlignment="1">
      <alignment horizontal="center" vertical="center"/>
      <protection/>
    </xf>
    <xf numFmtId="0" fontId="31" fillId="0" borderId="44" xfId="77" applyFont="1" applyBorder="1" applyAlignment="1">
      <alignment horizontal="center" vertical="center"/>
      <protection/>
    </xf>
    <xf numFmtId="0" fontId="31" fillId="0" borderId="29" xfId="74" applyFont="1" applyBorder="1" applyAlignment="1">
      <alignment horizontal="center" vertical="center"/>
      <protection/>
    </xf>
    <xf numFmtId="0" fontId="31" fillId="0" borderId="29" xfId="74" applyFont="1" applyFill="1" applyBorder="1" applyAlignment="1">
      <alignment horizontal="center" vertical="center"/>
      <protection/>
    </xf>
    <xf numFmtId="0" fontId="31" fillId="0" borderId="0" xfId="74" applyFont="1" applyFill="1" applyAlignment="1">
      <alignment horizontal="center" vertical="center"/>
      <protection/>
    </xf>
    <xf numFmtId="0" fontId="32" fillId="0" borderId="0" xfId="74" applyFont="1" applyAlignment="1">
      <alignment horizontal="center" vertical="center"/>
      <protection/>
    </xf>
    <xf numFmtId="0" fontId="31" fillId="3" borderId="30" xfId="76" applyFont="1" applyFill="1" applyBorder="1" applyAlignment="1">
      <alignment horizontal="center" vertical="center"/>
      <protection/>
    </xf>
    <xf numFmtId="0" fontId="31" fillId="3" borderId="0" xfId="76" applyFont="1" applyFill="1" applyAlignment="1">
      <alignment horizontal="center" vertical="center"/>
      <protection/>
    </xf>
    <xf numFmtId="0" fontId="31" fillId="3" borderId="48" xfId="76" applyFont="1" applyFill="1" applyBorder="1" applyAlignment="1">
      <alignment horizontal="center" vertical="center"/>
      <protection/>
    </xf>
    <xf numFmtId="0" fontId="31" fillId="3" borderId="50" xfId="76" applyFont="1" applyFill="1" applyBorder="1" applyAlignment="1">
      <alignment horizontal="center" vertical="center"/>
      <protection/>
    </xf>
    <xf numFmtId="0" fontId="31" fillId="0" borderId="86" xfId="74" applyFont="1" applyBorder="1" applyAlignment="1">
      <alignment horizontal="center" vertical="center"/>
      <protection/>
    </xf>
    <xf numFmtId="0" fontId="41" fillId="0" borderId="29" xfId="178" applyFont="1" applyBorder="1" applyAlignment="1">
      <alignment horizontal="center" vertical="center"/>
      <protection/>
    </xf>
    <xf numFmtId="0" fontId="45" fillId="0" borderId="0" xfId="180" applyFont="1" applyAlignment="1">
      <alignment horizontal="left" vertical="center"/>
      <protection/>
    </xf>
    <xf numFmtId="0" fontId="45" fillId="0" borderId="0" xfId="180" applyFont="1" applyAlignment="1">
      <alignment horizontal="center"/>
      <protection/>
    </xf>
    <xf numFmtId="0" fontId="31" fillId="0" borderId="0" xfId="180" applyFont="1" applyAlignment="1">
      <alignment horizontal="center" vertical="center"/>
      <protection/>
    </xf>
    <xf numFmtId="0" fontId="31" fillId="0" borderId="0" xfId="180" applyFont="1" applyAlignment="1">
      <alignment horizontal="center"/>
      <protection/>
    </xf>
    <xf numFmtId="0" fontId="31" fillId="0" borderId="0" xfId="180" applyFont="1">
      <alignment/>
      <protection/>
    </xf>
    <xf numFmtId="0" fontId="31" fillId="0" borderId="0" xfId="78" applyFont="1" applyAlignment="1">
      <alignment horizontal="center"/>
      <protection/>
    </xf>
    <xf numFmtId="0" fontId="32" fillId="0" borderId="29" xfId="78" applyFont="1" applyBorder="1" applyAlignment="1">
      <alignment horizontal="center" vertical="top" wrapText="1"/>
      <protection/>
    </xf>
    <xf numFmtId="0" fontId="35" fillId="0" borderId="29" xfId="78" applyFont="1" applyBorder="1" applyAlignment="1">
      <alignment horizontal="center" vertical="top" wrapText="1"/>
      <protection/>
    </xf>
    <xf numFmtId="0" fontId="35" fillId="0" borderId="31" xfId="78" applyFont="1" applyBorder="1" applyAlignment="1">
      <alignment horizontal="center" vertical="top" wrapText="1"/>
      <protection/>
    </xf>
    <xf numFmtId="0" fontId="36" fillId="0" borderId="87" xfId="78" applyFont="1" applyFill="1" applyBorder="1" applyAlignment="1">
      <alignment horizontal="center" vertical="top" wrapText="1"/>
      <protection/>
    </xf>
    <xf numFmtId="0" fontId="36" fillId="0" borderId="88" xfId="78" applyFont="1" applyFill="1" applyBorder="1" applyAlignment="1">
      <alignment horizontal="center" vertical="top" wrapText="1"/>
      <protection/>
    </xf>
    <xf numFmtId="0" fontId="36" fillId="0" borderId="89" xfId="78" applyFont="1" applyFill="1" applyBorder="1" applyAlignment="1">
      <alignment horizontal="center" vertical="top" wrapText="1"/>
      <protection/>
    </xf>
    <xf numFmtId="0" fontId="36" fillId="0" borderId="90" xfId="78" applyFont="1" applyFill="1" applyBorder="1" applyAlignment="1">
      <alignment horizontal="center" vertical="top" wrapText="1"/>
      <protection/>
    </xf>
    <xf numFmtId="0" fontId="36" fillId="0" borderId="29" xfId="78" applyFont="1" applyFill="1" applyBorder="1" applyAlignment="1">
      <alignment horizontal="center" vertical="top" wrapText="1"/>
      <protection/>
    </xf>
    <xf numFmtId="0" fontId="36" fillId="0" borderId="91" xfId="78" applyFont="1" applyFill="1" applyBorder="1" applyAlignment="1">
      <alignment horizontal="center" vertical="top" wrapText="1"/>
      <protection/>
    </xf>
    <xf numFmtId="0" fontId="36" fillId="0" borderId="92" xfId="78" applyFont="1" applyFill="1" applyBorder="1" applyAlignment="1">
      <alignment horizontal="center" vertical="top" wrapText="1"/>
      <protection/>
    </xf>
    <xf numFmtId="0" fontId="36" fillId="0" borderId="31" xfId="78" applyFont="1" applyFill="1" applyBorder="1" applyAlignment="1">
      <alignment horizontal="center" vertical="top" wrapText="1"/>
      <protection/>
    </xf>
    <xf numFmtId="0" fontId="36" fillId="0" borderId="93" xfId="78" applyFont="1" applyFill="1" applyBorder="1" applyAlignment="1">
      <alignment horizontal="center" vertical="top" wrapText="1"/>
      <protection/>
    </xf>
    <xf numFmtId="0" fontId="36" fillId="0" borderId="94" xfId="78" applyFont="1" applyFill="1" applyBorder="1" applyAlignment="1">
      <alignment horizontal="center" vertical="top" wrapText="1"/>
      <protection/>
    </xf>
    <xf numFmtId="0" fontId="36" fillId="0" borderId="95" xfId="78" applyFont="1" applyFill="1" applyBorder="1" applyAlignment="1">
      <alignment horizontal="center" vertical="top" wrapText="1"/>
      <protection/>
    </xf>
    <xf numFmtId="0" fontId="36" fillId="83" borderId="95" xfId="78" applyFont="1" applyFill="1" applyBorder="1" applyAlignment="1">
      <alignment horizontal="center" vertical="top" wrapText="1"/>
      <protection/>
    </xf>
    <xf numFmtId="0" fontId="36" fillId="83" borderId="96" xfId="78" applyFont="1" applyFill="1" applyBorder="1" applyAlignment="1">
      <alignment horizontal="center" vertical="top" wrapText="1"/>
      <protection/>
    </xf>
    <xf numFmtId="0" fontId="31" fillId="0" borderId="0" xfId="180" applyFont="1" applyAlignment="1">
      <alignment horizontal="left" vertical="center"/>
      <protection/>
    </xf>
    <xf numFmtId="0" fontId="45" fillId="0" borderId="0" xfId="78" applyFont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5" fillId="0" borderId="0" xfId="78" applyFont="1" applyBorder="1" applyAlignment="1">
      <alignment horizontal="center"/>
      <protection/>
    </xf>
    <xf numFmtId="0" fontId="46" fillId="0" borderId="0" xfId="78" applyFont="1" applyBorder="1" applyAlignment="1">
      <alignment horizontal="center"/>
      <protection/>
    </xf>
    <xf numFmtId="0" fontId="45" fillId="0" borderId="29" xfId="78" applyFont="1" applyBorder="1" applyAlignment="1">
      <alignment horizontal="center"/>
      <protection/>
    </xf>
    <xf numFmtId="0" fontId="46" fillId="0" borderId="47" xfId="78" applyFont="1" applyBorder="1" applyAlignment="1">
      <alignment horizontal="center"/>
      <protection/>
    </xf>
    <xf numFmtId="0" fontId="38" fillId="0" borderId="0" xfId="78" applyFont="1" applyBorder="1" applyAlignment="1">
      <alignment horizontal="center"/>
      <protection/>
    </xf>
    <xf numFmtId="0" fontId="45" fillId="0" borderId="44" xfId="78" applyFont="1" applyBorder="1" applyAlignment="1">
      <alignment horizontal="center"/>
      <protection/>
    </xf>
    <xf numFmtId="0" fontId="45" fillId="0" borderId="97" xfId="78" applyFont="1" applyBorder="1" applyAlignment="1">
      <alignment horizontal="center"/>
      <protection/>
    </xf>
    <xf numFmtId="0" fontId="45" fillId="0" borderId="0" xfId="0" applyFont="1" applyFill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5" fillId="84" borderId="29" xfId="0" applyFont="1" applyFill="1" applyBorder="1" applyAlignment="1">
      <alignment horizontal="center" vertical="center"/>
    </xf>
    <xf numFmtId="0" fontId="46" fillId="0" borderId="41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0" fontId="38" fillId="0" borderId="48" xfId="78" applyFont="1" applyBorder="1" applyAlignment="1">
      <alignment horizontal="center" vertical="center"/>
      <protection/>
    </xf>
    <xf numFmtId="0" fontId="45" fillId="0" borderId="41" xfId="78" applyFont="1" applyBorder="1" applyAlignment="1">
      <alignment horizontal="center" vertical="center"/>
      <protection/>
    </xf>
    <xf numFmtId="0" fontId="45" fillId="0" borderId="0" xfId="0" applyFont="1" applyAlignment="1">
      <alignment horizontal="center"/>
    </xf>
    <xf numFmtId="0" fontId="45" fillId="0" borderId="29" xfId="0" applyFont="1" applyBorder="1" applyAlignment="1">
      <alignment horizontal="center" vertical="center"/>
    </xf>
    <xf numFmtId="0" fontId="45" fillId="0" borderId="0" xfId="78" applyFont="1" applyBorder="1" applyAlignment="1">
      <alignment horizontal="center" vertical="center"/>
      <protection/>
    </xf>
    <xf numFmtId="0" fontId="46" fillId="0" borderId="0" xfId="78" applyFont="1" applyAlignment="1">
      <alignment horizontal="center"/>
      <protection/>
    </xf>
    <xf numFmtId="0" fontId="45" fillId="84" borderId="29" xfId="78" applyFont="1" applyFill="1" applyBorder="1" applyAlignment="1">
      <alignment horizontal="center"/>
      <protection/>
    </xf>
    <xf numFmtId="0" fontId="45" fillId="0" borderId="0" xfId="0" applyFont="1" applyBorder="1" applyAlignment="1">
      <alignment horizontal="center" vertical="center"/>
    </xf>
    <xf numFmtId="0" fontId="46" fillId="0" borderId="46" xfId="78" applyFont="1" applyBorder="1" applyAlignment="1">
      <alignment horizont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8" xfId="0" applyFont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45" fillId="0" borderId="48" xfId="78" applyFont="1" applyBorder="1" applyAlignment="1">
      <alignment horizontal="center" vertical="center"/>
      <protection/>
    </xf>
    <xf numFmtId="0" fontId="45" fillId="0" borderId="98" xfId="0" applyFont="1" applyBorder="1" applyAlignment="1">
      <alignment horizontal="center" vertical="center"/>
    </xf>
    <xf numFmtId="0" fontId="45" fillId="0" borderId="44" xfId="78" applyFont="1" applyBorder="1" applyAlignment="1">
      <alignment horizontal="center" vertical="center"/>
      <protection/>
    </xf>
    <xf numFmtId="0" fontId="45" fillId="0" borderId="0" xfId="0" applyNumberFormat="1" applyFont="1" applyFill="1" applyBorder="1" applyAlignment="1">
      <alignment horizontal="center" vertical="center"/>
    </xf>
    <xf numFmtId="0" fontId="45" fillId="0" borderId="49" xfId="78" applyFont="1" applyBorder="1" applyAlignment="1">
      <alignment horizontal="center" vertical="center"/>
      <protection/>
    </xf>
    <xf numFmtId="0" fontId="45" fillId="0" borderId="99" xfId="0" applyFont="1" applyBorder="1" applyAlignment="1">
      <alignment horizontal="center" vertical="center"/>
    </xf>
    <xf numFmtId="0" fontId="45" fillId="0" borderId="38" xfId="78" applyNumberFormat="1" applyFont="1" applyBorder="1" applyAlignment="1">
      <alignment horizontal="center" vertical="center"/>
      <protection/>
    </xf>
    <xf numFmtId="0" fontId="127" fillId="0" borderId="0" xfId="78" applyFont="1">
      <alignment/>
      <protection/>
    </xf>
    <xf numFmtId="0" fontId="31" fillId="0" borderId="0" xfId="180" applyFont="1" applyAlignment="1">
      <alignment horizontal="right"/>
      <protection/>
    </xf>
    <xf numFmtId="0" fontId="35" fillId="0" borderId="0" xfId="78" applyFont="1" applyBorder="1" applyAlignment="1">
      <alignment horizontal="center" vertical="top" wrapText="1"/>
      <protection/>
    </xf>
    <xf numFmtId="0" fontId="45" fillId="0" borderId="29" xfId="78" applyFont="1" applyBorder="1" applyAlignment="1">
      <alignment horizontal="center" vertical="center"/>
      <protection/>
    </xf>
    <xf numFmtId="0" fontId="38" fillId="0" borderId="47" xfId="78" applyFont="1" applyBorder="1">
      <alignment/>
      <protection/>
    </xf>
    <xf numFmtId="0" fontId="52" fillId="0" borderId="48" xfId="0" applyFont="1" applyBorder="1" applyAlignment="1">
      <alignment horizontal="center"/>
    </xf>
    <xf numFmtId="49" fontId="45" fillId="0" borderId="48" xfId="78" applyNumberFormat="1" applyFont="1" applyBorder="1" applyAlignment="1">
      <alignment horizontal="center"/>
      <protection/>
    </xf>
    <xf numFmtId="0" fontId="45" fillId="0" borderId="29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38" fillId="0" borderId="42" xfId="78" applyFont="1" applyBorder="1">
      <alignment/>
      <protection/>
    </xf>
    <xf numFmtId="0" fontId="45" fillId="0" borderId="50" xfId="0" applyFont="1" applyBorder="1" applyAlignment="1">
      <alignment horizontal="center"/>
    </xf>
    <xf numFmtId="0" fontId="45" fillId="0" borderId="46" xfId="78" applyFont="1" applyBorder="1" applyAlignment="1">
      <alignment horizontal="center" vertical="center"/>
      <protection/>
    </xf>
    <xf numFmtId="0" fontId="45" fillId="0" borderId="48" xfId="0" applyFont="1" applyBorder="1" applyAlignment="1">
      <alignment vertical="center"/>
    </xf>
    <xf numFmtId="0" fontId="45" fillId="0" borderId="48" xfId="0" applyFont="1" applyBorder="1" applyAlignment="1">
      <alignment horizontal="center"/>
    </xf>
    <xf numFmtId="0" fontId="45" fillId="0" borderId="32" xfId="0" applyFont="1" applyBorder="1" applyAlignment="1">
      <alignment vertical="center"/>
    </xf>
    <xf numFmtId="0" fontId="45" fillId="0" borderId="38" xfId="0" applyFont="1" applyBorder="1" applyAlignment="1">
      <alignment horizontal="center"/>
    </xf>
    <xf numFmtId="0" fontId="38" fillId="0" borderId="0" xfId="0" applyFont="1" applyAlignment="1">
      <alignment horizontal="center"/>
    </xf>
    <xf numFmtId="0" fontId="45" fillId="0" borderId="32" xfId="0" applyFont="1" applyBorder="1" applyAlignment="1">
      <alignment horizontal="center"/>
    </xf>
    <xf numFmtId="0" fontId="45" fillId="0" borderId="0" xfId="78" applyFont="1" applyAlignment="1">
      <alignment horizontal="right"/>
      <protection/>
    </xf>
    <xf numFmtId="49" fontId="38" fillId="0" borderId="42" xfId="78" applyNumberFormat="1" applyFont="1" applyBorder="1" applyAlignment="1">
      <alignment horizontal="left"/>
      <protection/>
    </xf>
    <xf numFmtId="0" fontId="45" fillId="0" borderId="30" xfId="0" applyFont="1" applyBorder="1" applyAlignment="1">
      <alignment vertical="center"/>
    </xf>
    <xf numFmtId="0" fontId="45" fillId="0" borderId="46" xfId="0" applyFont="1" applyBorder="1" applyAlignment="1">
      <alignment horizontal="center"/>
    </xf>
    <xf numFmtId="0" fontId="52" fillId="0" borderId="50" xfId="0" applyFont="1" applyBorder="1" applyAlignment="1">
      <alignment horizontal="center"/>
    </xf>
    <xf numFmtId="49" fontId="46" fillId="0" borderId="0" xfId="78" applyNumberFormat="1" applyFont="1" applyAlignment="1">
      <alignment horizontal="center"/>
      <protection/>
    </xf>
    <xf numFmtId="0" fontId="31" fillId="0" borderId="29" xfId="78" applyFont="1" applyBorder="1" applyAlignment="1">
      <alignment horizontal="center" vertical="center"/>
      <protection/>
    </xf>
    <xf numFmtId="49" fontId="46" fillId="0" borderId="48" xfId="78" applyNumberFormat="1" applyFont="1" applyBorder="1" applyAlignment="1">
      <alignment horizontal="center"/>
      <protection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/>
    </xf>
    <xf numFmtId="0" fontId="45" fillId="0" borderId="45" xfId="78" applyFont="1" applyBorder="1" applyAlignment="1">
      <alignment horizontal="center"/>
      <protection/>
    </xf>
    <xf numFmtId="0" fontId="45" fillId="0" borderId="47" xfId="78" applyFont="1" applyBorder="1">
      <alignment/>
      <protection/>
    </xf>
    <xf numFmtId="0" fontId="52" fillId="0" borderId="32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41" xfId="0" applyFont="1" applyBorder="1" applyAlignment="1">
      <alignment horizontal="center"/>
    </xf>
    <xf numFmtId="0" fontId="45" fillId="0" borderId="45" xfId="0" applyFont="1" applyBorder="1" applyAlignment="1">
      <alignment horizontal="center" vertical="center"/>
    </xf>
    <xf numFmtId="0" fontId="45" fillId="0" borderId="48" xfId="78" applyFont="1" applyBorder="1">
      <alignment/>
      <protection/>
    </xf>
    <xf numFmtId="0" fontId="47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45" fillId="0" borderId="29" xfId="78" applyNumberFormat="1" applyFont="1" applyBorder="1" applyAlignment="1">
      <alignment horizontal="center" vertical="center"/>
      <protection/>
    </xf>
    <xf numFmtId="0" fontId="45" fillId="0" borderId="29" xfId="0" applyNumberFormat="1" applyFont="1" applyBorder="1" applyAlignment="1">
      <alignment horizontal="center" vertical="center"/>
    </xf>
    <xf numFmtId="49" fontId="45" fillId="0" borderId="29" xfId="78" applyNumberFormat="1" applyFont="1" applyBorder="1" applyAlignment="1">
      <alignment horizontal="center" vertical="center"/>
      <protection/>
    </xf>
    <xf numFmtId="0" fontId="38" fillId="0" borderId="0" xfId="0" applyFont="1" applyAlignment="1">
      <alignment horizontal="right"/>
    </xf>
    <xf numFmtId="0" fontId="38" fillId="0" borderId="0" xfId="0" applyFont="1" applyAlignment="1">
      <alignment vertical="center"/>
    </xf>
    <xf numFmtId="0" fontId="38" fillId="0" borderId="0" xfId="78" applyFont="1" applyAlignment="1">
      <alignment horizontal="center" vertical="center"/>
      <protection/>
    </xf>
    <xf numFmtId="0" fontId="38" fillId="0" borderId="0" xfId="0" applyFont="1" applyAlignment="1">
      <alignment horizontal="right" vertical="center"/>
    </xf>
    <xf numFmtId="0" fontId="44" fillId="0" borderId="0" xfId="180" applyFont="1" applyAlignment="1">
      <alignment horizontal="left" vertical="center"/>
      <protection/>
    </xf>
    <xf numFmtId="0" fontId="45" fillId="0" borderId="0" xfId="180" applyFont="1" applyAlignment="1">
      <alignment horizontal="center" vertical="center"/>
      <protection/>
    </xf>
    <xf numFmtId="0" fontId="31" fillId="0" borderId="0" xfId="194" applyFont="1" applyAlignment="1">
      <alignment horizontal="left"/>
      <protection/>
    </xf>
    <xf numFmtId="0" fontId="45" fillId="0" borderId="0" xfId="194" applyFont="1" applyAlignment="1">
      <alignment horizontal="left"/>
      <protection/>
    </xf>
    <xf numFmtId="0" fontId="31" fillId="0" borderId="0" xfId="78" applyFont="1" applyAlignment="1">
      <alignment horizontal="left"/>
      <protection/>
    </xf>
    <xf numFmtId="0" fontId="31" fillId="0" borderId="0" xfId="78" applyFont="1" applyAlignment="1">
      <alignment horizontal="right"/>
      <protection/>
    </xf>
    <xf numFmtId="0" fontId="36" fillId="0" borderId="100" xfId="78" applyFont="1" applyFill="1" applyBorder="1" applyAlignment="1">
      <alignment horizontal="center" vertical="top" wrapText="1"/>
      <protection/>
    </xf>
    <xf numFmtId="0" fontId="36" fillId="0" borderId="33" xfId="78" applyFont="1" applyFill="1" applyBorder="1" applyAlignment="1">
      <alignment horizontal="center" vertical="top" wrapText="1"/>
      <protection/>
    </xf>
    <xf numFmtId="0" fontId="36" fillId="0" borderId="101" xfId="78" applyFont="1" applyFill="1" applyBorder="1" applyAlignment="1">
      <alignment horizontal="center" vertical="top" wrapText="1"/>
      <protection/>
    </xf>
    <xf numFmtId="0" fontId="36" fillId="83" borderId="94" xfId="78" applyFont="1" applyFill="1" applyBorder="1" applyAlignment="1">
      <alignment horizontal="center" vertical="top" wrapText="1"/>
      <protection/>
    </xf>
    <xf numFmtId="0" fontId="36" fillId="0" borderId="102" xfId="78" applyFont="1" applyFill="1" applyBorder="1" applyAlignment="1">
      <alignment horizontal="center" vertical="top" wrapText="1"/>
      <protection/>
    </xf>
    <xf numFmtId="0" fontId="36" fillId="0" borderId="60" xfId="78" applyFont="1" applyFill="1" applyBorder="1" applyAlignment="1">
      <alignment horizontal="center" vertical="top" wrapText="1"/>
      <protection/>
    </xf>
    <xf numFmtId="0" fontId="36" fillId="0" borderId="96" xfId="78" applyFont="1" applyFill="1" applyBorder="1" applyAlignment="1">
      <alignment horizontal="center" vertical="top" wrapText="1"/>
      <protection/>
    </xf>
    <xf numFmtId="0" fontId="31" fillId="0" borderId="29" xfId="176" applyFont="1" applyBorder="1" applyAlignment="1">
      <alignment horizontal="center"/>
      <protection/>
    </xf>
    <xf numFmtId="0" fontId="38" fillId="0" borderId="47" xfId="180" applyFont="1" applyBorder="1">
      <alignment/>
      <protection/>
    </xf>
    <xf numFmtId="0" fontId="38" fillId="0" borderId="0" xfId="180" applyFont="1">
      <alignment/>
      <protection/>
    </xf>
    <xf numFmtId="0" fontId="53" fillId="0" borderId="0" xfId="180" applyFont="1" applyAlignment="1">
      <alignment horizontal="center"/>
      <protection/>
    </xf>
    <xf numFmtId="49" fontId="31" fillId="0" borderId="0" xfId="180" applyNumberFormat="1" applyFont="1" applyAlignment="1">
      <alignment horizontal="center"/>
      <protection/>
    </xf>
    <xf numFmtId="0" fontId="45" fillId="0" borderId="29" xfId="180" applyFont="1" applyBorder="1" applyAlignment="1">
      <alignment horizontal="center"/>
      <protection/>
    </xf>
    <xf numFmtId="0" fontId="53" fillId="0" borderId="0" xfId="78" applyFont="1" applyAlignment="1">
      <alignment horizontal="center"/>
      <protection/>
    </xf>
    <xf numFmtId="0" fontId="32" fillId="0" borderId="0" xfId="176" applyFont="1" applyAlignment="1">
      <alignment horizontal="right"/>
      <protection/>
    </xf>
    <xf numFmtId="0" fontId="32" fillId="0" borderId="0" xfId="176" applyFont="1" applyAlignment="1">
      <alignment horizontal="left"/>
      <protection/>
    </xf>
    <xf numFmtId="0" fontId="52" fillId="0" borderId="33" xfId="0" applyFont="1" applyBorder="1" applyAlignment="1">
      <alignment horizontal="center"/>
    </xf>
    <xf numFmtId="0" fontId="31" fillId="0" borderId="0" xfId="176" applyFont="1">
      <alignment/>
      <protection/>
    </xf>
    <xf numFmtId="0" fontId="38" fillId="0" borderId="0" xfId="180" applyFont="1" applyAlignment="1">
      <alignment horizontal="center"/>
      <protection/>
    </xf>
    <xf numFmtId="0" fontId="38" fillId="0" borderId="49" xfId="180" applyFont="1" applyBorder="1">
      <alignment/>
      <protection/>
    </xf>
    <xf numFmtId="0" fontId="45" fillId="0" borderId="50" xfId="180" applyFont="1" applyBorder="1">
      <alignment/>
      <protection/>
    </xf>
    <xf numFmtId="0" fontId="31" fillId="0" borderId="0" xfId="74" applyFont="1">
      <alignment/>
      <protection/>
    </xf>
    <xf numFmtId="49" fontId="31" fillId="0" borderId="48" xfId="180" applyNumberFormat="1" applyFont="1" applyBorder="1" applyAlignment="1">
      <alignment horizontal="center"/>
      <protection/>
    </xf>
    <xf numFmtId="0" fontId="45" fillId="0" borderId="32" xfId="180" applyFont="1" applyBorder="1">
      <alignment/>
      <protection/>
    </xf>
    <xf numFmtId="0" fontId="32" fillId="0" borderId="31" xfId="176" applyFont="1" applyBorder="1" applyAlignment="1">
      <alignment horizontal="left"/>
      <protection/>
    </xf>
    <xf numFmtId="0" fontId="45" fillId="0" borderId="41" xfId="180" applyFont="1" applyBorder="1">
      <alignment/>
      <protection/>
    </xf>
    <xf numFmtId="0" fontId="38" fillId="0" borderId="42" xfId="180" applyFont="1" applyBorder="1">
      <alignment/>
      <protection/>
    </xf>
    <xf numFmtId="0" fontId="32" fillId="0" borderId="0" xfId="176" applyFont="1" applyAlignment="1">
      <alignment horizontal="center"/>
      <protection/>
    </xf>
    <xf numFmtId="49" fontId="45" fillId="0" borderId="48" xfId="0" applyNumberFormat="1" applyFont="1" applyBorder="1" applyAlignment="1">
      <alignment horizontal="center"/>
    </xf>
    <xf numFmtId="0" fontId="38" fillId="0" borderId="46" xfId="180" applyFont="1" applyBorder="1">
      <alignment/>
      <protection/>
    </xf>
    <xf numFmtId="49" fontId="54" fillId="0" borderId="48" xfId="180" applyNumberFormat="1" applyFont="1" applyBorder="1" applyAlignment="1">
      <alignment horizontal="center"/>
      <protection/>
    </xf>
    <xf numFmtId="0" fontId="45" fillId="0" borderId="31" xfId="180" applyFont="1" applyBorder="1">
      <alignment/>
      <protection/>
    </xf>
    <xf numFmtId="0" fontId="38" fillId="0" borderId="48" xfId="180" applyFont="1" applyBorder="1">
      <alignment/>
      <protection/>
    </xf>
    <xf numFmtId="0" fontId="45" fillId="0" borderId="48" xfId="180" applyFont="1" applyBorder="1" applyAlignment="1">
      <alignment horizontal="center"/>
      <protection/>
    </xf>
    <xf numFmtId="0" fontId="45" fillId="0" borderId="48" xfId="180" applyFont="1" applyBorder="1">
      <alignment/>
      <protection/>
    </xf>
    <xf numFmtId="0" fontId="32" fillId="0" borderId="0" xfId="176" applyFont="1">
      <alignment/>
      <protection/>
    </xf>
    <xf numFmtId="0" fontId="38" fillId="0" borderId="0" xfId="180" applyFont="1" applyAlignment="1">
      <alignment horizontal="left"/>
      <protection/>
    </xf>
    <xf numFmtId="0" fontId="45" fillId="0" borderId="31" xfId="0" applyFont="1" applyBorder="1" applyAlignment="1">
      <alignment horizontal="center"/>
    </xf>
    <xf numFmtId="0" fontId="45" fillId="0" borderId="32" xfId="0" applyFont="1" applyBorder="1" applyAlignment="1">
      <alignment horizontal="center" vertical="center"/>
    </xf>
    <xf numFmtId="0" fontId="32" fillId="0" borderId="30" xfId="176" applyFont="1" applyBorder="1" applyAlignment="1">
      <alignment horizontal="left"/>
      <protection/>
    </xf>
    <xf numFmtId="0" fontId="38" fillId="0" borderId="0" xfId="180" applyFont="1" applyAlignment="1">
      <alignment horizontal="right"/>
      <protection/>
    </xf>
    <xf numFmtId="0" fontId="52" fillId="0" borderId="41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49" fontId="50" fillId="0" borderId="0" xfId="180" applyNumberFormat="1" applyFont="1" applyAlignment="1">
      <alignment horizontal="center"/>
      <protection/>
    </xf>
    <xf numFmtId="0" fontId="38" fillId="0" borderId="50" xfId="180" applyFont="1" applyBorder="1" applyAlignment="1">
      <alignment horizontal="right"/>
      <protection/>
    </xf>
    <xf numFmtId="0" fontId="52" fillId="0" borderId="31" xfId="0" applyFont="1" applyBorder="1" applyAlignment="1">
      <alignment horizontal="center"/>
    </xf>
    <xf numFmtId="0" fontId="32" fillId="0" borderId="48" xfId="176" applyFont="1" applyBorder="1" applyAlignment="1">
      <alignment horizontal="center"/>
      <protection/>
    </xf>
    <xf numFmtId="49" fontId="50" fillId="0" borderId="48" xfId="180" applyNumberFormat="1" applyFont="1" applyBorder="1" applyAlignment="1">
      <alignment horizontal="center"/>
      <protection/>
    </xf>
    <xf numFmtId="0" fontId="38" fillId="0" borderId="31" xfId="180" applyFont="1" applyBorder="1" applyAlignment="1">
      <alignment horizontal="left"/>
      <protection/>
    </xf>
    <xf numFmtId="0" fontId="31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0" fontId="31" fillId="0" borderId="0" xfId="0" applyFont="1" applyAlignment="1">
      <alignment horizontal="center"/>
    </xf>
    <xf numFmtId="0" fontId="45" fillId="0" borderId="0" xfId="0" applyFont="1" applyAlignment="1">
      <alignment/>
    </xf>
    <xf numFmtId="0" fontId="45" fillId="0" borderId="46" xfId="180" applyFont="1" applyBorder="1">
      <alignment/>
      <protection/>
    </xf>
    <xf numFmtId="0" fontId="45" fillId="0" borderId="42" xfId="180" applyFont="1" applyBorder="1">
      <alignment/>
      <protection/>
    </xf>
    <xf numFmtId="0" fontId="38" fillId="0" borderId="31" xfId="0" applyFont="1" applyBorder="1" applyAlignment="1">
      <alignment horizontal="left" vertical="center"/>
    </xf>
    <xf numFmtId="0" fontId="45" fillId="0" borderId="30" xfId="180" applyFont="1" applyBorder="1">
      <alignment/>
      <protection/>
    </xf>
    <xf numFmtId="0" fontId="45" fillId="0" borderId="41" xfId="0" applyFont="1" applyBorder="1" applyAlignment="1">
      <alignment vertical="center"/>
    </xf>
    <xf numFmtId="0" fontId="45" fillId="0" borderId="29" xfId="180" applyFont="1" applyBorder="1" applyAlignment="1">
      <alignment horizontal="center" vertical="center"/>
      <protection/>
    </xf>
    <xf numFmtId="0" fontId="38" fillId="0" borderId="0" xfId="78" applyFont="1" applyAlignment="1">
      <alignment horizontal="left"/>
      <protection/>
    </xf>
    <xf numFmtId="0" fontId="45" fillId="0" borderId="0" xfId="180" applyFont="1" applyAlignment="1">
      <alignment horizontal="left" vertical="center"/>
      <protection/>
    </xf>
    <xf numFmtId="0" fontId="45" fillId="0" borderId="0" xfId="0" applyNumberFormat="1" applyFont="1" applyBorder="1" applyAlignment="1">
      <alignment horizontal="center" vertical="center"/>
    </xf>
    <xf numFmtId="0" fontId="31" fillId="79" borderId="44" xfId="0" applyFont="1" applyFill="1" applyBorder="1" applyAlignment="1">
      <alignment horizontal="center" vertical="center"/>
    </xf>
    <xf numFmtId="0" fontId="35" fillId="79" borderId="103" xfId="0" applyFont="1" applyFill="1" applyBorder="1" applyAlignment="1">
      <alignment horizontal="center" vertical="center" wrapText="1"/>
    </xf>
    <xf numFmtId="0" fontId="35" fillId="79" borderId="104" xfId="0" applyFont="1" applyFill="1" applyBorder="1" applyAlignment="1">
      <alignment horizontal="center" vertical="center" wrapText="1"/>
    </xf>
    <xf numFmtId="0" fontId="35" fillId="79" borderId="105" xfId="0" applyFont="1" applyFill="1" applyBorder="1" applyAlignment="1">
      <alignment horizontal="center" vertical="center" wrapText="1"/>
    </xf>
    <xf numFmtId="0" fontId="45" fillId="0" borderId="0" xfId="74" applyFont="1" applyAlignment="1">
      <alignment vertical="top"/>
      <protection/>
    </xf>
    <xf numFmtId="0" fontId="31" fillId="0" borderId="0" xfId="176" applyFont="1" applyAlignment="1">
      <alignment horizontal="left" vertical="center"/>
      <protection/>
    </xf>
    <xf numFmtId="0" fontId="55" fillId="0" borderId="0" xfId="177" applyFont="1" applyAlignment="1">
      <alignment vertical="center"/>
      <protection/>
    </xf>
    <xf numFmtId="0" fontId="55" fillId="0" borderId="0" xfId="177" applyFont="1" applyAlignment="1">
      <alignment horizontal="center" vertical="center"/>
      <protection/>
    </xf>
    <xf numFmtId="0" fontId="55" fillId="0" borderId="0" xfId="177" applyFont="1" applyAlignment="1">
      <alignment horizontal="left" vertical="center"/>
      <protection/>
    </xf>
    <xf numFmtId="0" fontId="56" fillId="0" borderId="0" xfId="177" applyFont="1" applyAlignment="1">
      <alignment vertical="center"/>
      <protection/>
    </xf>
    <xf numFmtId="0" fontId="58" fillId="0" borderId="0" xfId="177" applyFont="1" applyAlignment="1">
      <alignment horizontal="center" vertical="center"/>
      <protection/>
    </xf>
    <xf numFmtId="0" fontId="32" fillId="0" borderId="0" xfId="177" applyFont="1" applyAlignment="1">
      <alignment vertical="center"/>
      <protection/>
    </xf>
    <xf numFmtId="0" fontId="58" fillId="0" borderId="0" xfId="177" applyFont="1" applyAlignment="1">
      <alignment vertical="center"/>
      <protection/>
    </xf>
    <xf numFmtId="0" fontId="61" fillId="0" borderId="0" xfId="177" applyFont="1" applyAlignment="1">
      <alignment horizontal="center" vertical="center"/>
      <protection/>
    </xf>
    <xf numFmtId="0" fontId="58" fillId="0" borderId="0" xfId="177" applyFont="1" applyAlignment="1">
      <alignment horizontal="left" vertical="center"/>
      <protection/>
    </xf>
    <xf numFmtId="0" fontId="55" fillId="0" borderId="44" xfId="177" applyFont="1" applyFill="1" applyBorder="1" applyAlignment="1">
      <alignment horizontal="center" vertical="center"/>
      <protection/>
    </xf>
    <xf numFmtId="20" fontId="55" fillId="0" borderId="44" xfId="177" applyNumberFormat="1" applyFont="1" applyFill="1" applyBorder="1" applyAlignment="1">
      <alignment horizontal="center" vertical="center"/>
      <protection/>
    </xf>
    <xf numFmtId="0" fontId="55" fillId="0" borderId="44" xfId="177" applyFont="1" applyFill="1" applyBorder="1" applyAlignment="1">
      <alignment vertical="center"/>
      <protection/>
    </xf>
    <xf numFmtId="0" fontId="55" fillId="0" borderId="44" xfId="174" applyFont="1" applyFill="1" applyBorder="1" applyAlignment="1">
      <alignment horizontal="center" vertical="center"/>
      <protection/>
    </xf>
    <xf numFmtId="0" fontId="45" fillId="0" borderId="106" xfId="78" applyFont="1" applyBorder="1" applyAlignment="1">
      <alignment horizontal="center"/>
      <protection/>
    </xf>
    <xf numFmtId="0" fontId="55" fillId="0" borderId="0" xfId="177" applyFont="1" applyFill="1" applyAlignment="1">
      <alignment vertical="center"/>
      <protection/>
    </xf>
    <xf numFmtId="0" fontId="56" fillId="0" borderId="0" xfId="177" applyFont="1" applyFill="1" applyAlignment="1">
      <alignment vertical="center"/>
      <protection/>
    </xf>
    <xf numFmtId="0" fontId="55" fillId="0" borderId="0" xfId="177" applyFont="1" applyFill="1" applyAlignment="1">
      <alignment horizontal="left" vertical="center"/>
      <protection/>
    </xf>
    <xf numFmtId="0" fontId="55" fillId="0" borderId="0" xfId="177" applyFont="1" applyFill="1" applyAlignment="1">
      <alignment horizontal="center" vertical="center"/>
      <protection/>
    </xf>
    <xf numFmtId="0" fontId="57" fillId="0" borderId="107" xfId="75" applyFont="1" applyFill="1" applyBorder="1" applyAlignment="1">
      <alignment horizontal="center" vertical="center"/>
      <protection/>
    </xf>
    <xf numFmtId="0" fontId="55" fillId="0" borderId="108" xfId="177" applyFont="1" applyFill="1" applyBorder="1" applyAlignment="1">
      <alignment horizontal="center" vertical="center"/>
      <protection/>
    </xf>
    <xf numFmtId="0" fontId="55" fillId="0" borderId="109" xfId="177" applyFont="1" applyFill="1" applyBorder="1" applyAlignment="1">
      <alignment horizontal="center" vertical="center"/>
      <protection/>
    </xf>
    <xf numFmtId="0" fontId="55" fillId="0" borderId="110" xfId="75" applyFont="1" applyFill="1" applyBorder="1" applyAlignment="1">
      <alignment horizontal="center" vertical="center"/>
      <protection/>
    </xf>
    <xf numFmtId="0" fontId="57" fillId="0" borderId="111" xfId="75" applyFont="1" applyFill="1" applyBorder="1" applyAlignment="1">
      <alignment horizontal="center" vertical="center"/>
      <protection/>
    </xf>
    <xf numFmtId="0" fontId="55" fillId="0" borderId="0" xfId="174" applyFont="1" applyFill="1" applyAlignment="1">
      <alignment horizontal="center" vertical="center"/>
      <protection/>
    </xf>
    <xf numFmtId="0" fontId="55" fillId="0" borderId="112" xfId="75" applyFont="1" applyFill="1" applyBorder="1" applyAlignment="1">
      <alignment horizontal="center" vertical="center"/>
      <protection/>
    </xf>
    <xf numFmtId="20" fontId="55" fillId="0" borderId="0" xfId="177" applyNumberFormat="1" applyFont="1" applyFill="1" applyAlignment="1">
      <alignment horizontal="center" vertical="center"/>
      <protection/>
    </xf>
    <xf numFmtId="0" fontId="55" fillId="0" borderId="113" xfId="75" applyFont="1" applyFill="1" applyBorder="1" applyAlignment="1">
      <alignment horizontal="center" vertical="center"/>
      <protection/>
    </xf>
    <xf numFmtId="0" fontId="55" fillId="0" borderId="114" xfId="177" applyFont="1" applyFill="1" applyBorder="1" applyAlignment="1">
      <alignment horizontal="center" vertical="center"/>
      <protection/>
    </xf>
    <xf numFmtId="0" fontId="55" fillId="0" borderId="115" xfId="177" applyFont="1" applyFill="1" applyBorder="1" applyAlignment="1">
      <alignment horizontal="center" vertical="center"/>
      <protection/>
    </xf>
    <xf numFmtId="0" fontId="55" fillId="0" borderId="116" xfId="75" applyFont="1" applyFill="1" applyBorder="1" applyAlignment="1">
      <alignment horizontal="center" vertical="center"/>
      <protection/>
    </xf>
    <xf numFmtId="0" fontId="40" fillId="0" borderId="0" xfId="177" applyFont="1" applyFill="1" applyAlignment="1">
      <alignment horizontal="center" vertical="center"/>
      <protection/>
    </xf>
    <xf numFmtId="0" fontId="55" fillId="85" borderId="44" xfId="177" applyFont="1" applyFill="1" applyBorder="1" applyAlignment="1">
      <alignment horizontal="center" vertical="center"/>
      <protection/>
    </xf>
    <xf numFmtId="0" fontId="55" fillId="85" borderId="44" xfId="177" applyFont="1" applyFill="1" applyBorder="1" applyAlignment="1">
      <alignment horizontal="center" vertical="center"/>
      <protection/>
    </xf>
    <xf numFmtId="20" fontId="55" fillId="85" borderId="44" xfId="177" applyNumberFormat="1" applyFont="1" applyFill="1" applyBorder="1" applyAlignment="1">
      <alignment horizontal="center" vertical="center"/>
      <protection/>
    </xf>
    <xf numFmtId="0" fontId="55" fillId="85" borderId="44" xfId="174" applyFont="1" applyFill="1" applyBorder="1" applyAlignment="1">
      <alignment horizontal="center" vertical="center"/>
      <protection/>
    </xf>
    <xf numFmtId="0" fontId="55" fillId="85" borderId="44" xfId="177" applyFont="1" applyFill="1" applyBorder="1" applyAlignment="1">
      <alignment vertical="center"/>
      <protection/>
    </xf>
    <xf numFmtId="0" fontId="55" fillId="85" borderId="44" xfId="177" applyFont="1" applyFill="1" applyBorder="1" applyAlignment="1">
      <alignment horizontal="left" vertical="center"/>
      <protection/>
    </xf>
    <xf numFmtId="0" fontId="31" fillId="0" borderId="0" xfId="176" applyFont="1" applyAlignment="1">
      <alignment horizontal="left" vertical="top"/>
      <protection/>
    </xf>
    <xf numFmtId="0" fontId="38" fillId="0" borderId="48" xfId="78" applyFont="1" applyBorder="1" applyAlignment="1">
      <alignment horizontal="center" vertical="center"/>
      <protection/>
    </xf>
    <xf numFmtId="0" fontId="128" fillId="0" borderId="41" xfId="0" applyFont="1" applyFill="1" applyBorder="1" applyAlignment="1">
      <alignment horizontal="center" vertical="center"/>
    </xf>
    <xf numFmtId="0" fontId="38" fillId="0" borderId="48" xfId="0" applyFont="1" applyBorder="1" applyAlignment="1">
      <alignment horizontal="center" vertical="center"/>
    </xf>
    <xf numFmtId="0" fontId="38" fillId="0" borderId="48" xfId="78" applyFont="1" applyBorder="1" applyAlignment="1">
      <alignment horizontal="center"/>
      <protection/>
    </xf>
    <xf numFmtId="0" fontId="55" fillId="85" borderId="44" xfId="177" applyFont="1" applyFill="1" applyBorder="1" applyAlignment="1">
      <alignment horizontal="center" vertical="center"/>
      <protection/>
    </xf>
    <xf numFmtId="0" fontId="38" fillId="0" borderId="29" xfId="78" applyFont="1" applyBorder="1" applyAlignment="1">
      <alignment horizontal="center"/>
      <protection/>
    </xf>
    <xf numFmtId="0" fontId="55" fillId="0" borderId="0" xfId="0" applyFont="1" applyFill="1" applyAlignment="1">
      <alignment vertical="center"/>
    </xf>
    <xf numFmtId="0" fontId="129" fillId="0" borderId="0" xfId="177" applyFont="1" applyFill="1" applyAlignment="1">
      <alignment vertical="center"/>
      <protection/>
    </xf>
    <xf numFmtId="0" fontId="55" fillId="85" borderId="44" xfId="177" applyFont="1" applyFill="1" applyBorder="1" applyAlignment="1">
      <alignment horizontal="center" vertical="center"/>
      <protection/>
    </xf>
    <xf numFmtId="0" fontId="31" fillId="0" borderId="44" xfId="74" applyFont="1" applyBorder="1" applyAlignment="1" quotePrefix="1">
      <alignment horizontal="center" vertical="center"/>
      <protection/>
    </xf>
    <xf numFmtId="0" fontId="55" fillId="85" borderId="44" xfId="177" applyFont="1" applyFill="1" applyBorder="1" applyAlignment="1">
      <alignment horizontal="center" vertical="center"/>
      <protection/>
    </xf>
    <xf numFmtId="0" fontId="31" fillId="0" borderId="29" xfId="74" applyFont="1" applyFill="1" applyBorder="1" applyAlignment="1">
      <alignment horizontal="left" vertical="center"/>
      <protection/>
    </xf>
    <xf numFmtId="0" fontId="31" fillId="85" borderId="29" xfId="74" applyFont="1" applyFill="1" applyBorder="1" applyAlignment="1">
      <alignment horizontal="center" vertical="center"/>
      <protection/>
    </xf>
    <xf numFmtId="0" fontId="31" fillId="85" borderId="29" xfId="74" applyFont="1" applyFill="1" applyBorder="1" applyAlignment="1">
      <alignment horizontal="left" vertical="center"/>
      <protection/>
    </xf>
    <xf numFmtId="0" fontId="55" fillId="85" borderId="44" xfId="177" applyFont="1" applyFill="1" applyBorder="1" applyAlignment="1">
      <alignment horizontal="center" vertical="center"/>
      <protection/>
    </xf>
    <xf numFmtId="0" fontId="31" fillId="0" borderId="29" xfId="0" applyFont="1" applyFill="1" applyBorder="1" applyAlignment="1">
      <alignment horizontal="center" vertical="center"/>
    </xf>
    <xf numFmtId="0" fontId="31" fillId="0" borderId="0" xfId="74" applyFont="1" applyAlignment="1">
      <alignment horizontal="left" vertical="center"/>
      <protection/>
    </xf>
    <xf numFmtId="0" fontId="31" fillId="0" borderId="0" xfId="74" applyFont="1" applyAlignment="1">
      <alignment vertical="center"/>
      <protection/>
    </xf>
    <xf numFmtId="0" fontId="64" fillId="0" borderId="29" xfId="0" applyFont="1" applyFill="1" applyBorder="1" applyAlignment="1">
      <alignment horizontal="center" vertical="center"/>
    </xf>
    <xf numFmtId="0" fontId="45" fillId="0" borderId="29" xfId="74" applyFont="1" applyBorder="1" applyAlignment="1">
      <alignment horizontal="left" vertical="center"/>
      <protection/>
    </xf>
    <xf numFmtId="0" fontId="45" fillId="85" borderId="29" xfId="74" applyFont="1" applyFill="1" applyBorder="1" applyAlignment="1">
      <alignment horizontal="left" vertical="center"/>
      <protection/>
    </xf>
    <xf numFmtId="190" fontId="31" fillId="0" borderId="0" xfId="74" applyNumberFormat="1" applyFont="1" applyAlignment="1">
      <alignment horizontal="center" vertical="center"/>
      <protection/>
    </xf>
    <xf numFmtId="0" fontId="31" fillId="0" borderId="31" xfId="176" applyFont="1" applyBorder="1" applyAlignment="1">
      <alignment horizontal="center" vertical="top"/>
      <protection/>
    </xf>
    <xf numFmtId="0" fontId="31" fillId="32" borderId="29" xfId="176" applyFont="1" applyFill="1" applyBorder="1" applyAlignment="1">
      <alignment horizontal="center" vertical="center"/>
      <protection/>
    </xf>
    <xf numFmtId="0" fontId="31" fillId="0" borderId="29" xfId="176" applyFont="1" applyBorder="1" applyAlignment="1">
      <alignment horizontal="center" vertical="center"/>
      <protection/>
    </xf>
    <xf numFmtId="0" fontId="31" fillId="0" borderId="45" xfId="176" applyFont="1" applyBorder="1" applyAlignment="1">
      <alignment horizontal="center" vertical="center"/>
      <protection/>
    </xf>
    <xf numFmtId="0" fontId="31" fillId="32" borderId="29" xfId="178" applyFont="1" applyFill="1" applyBorder="1" applyAlignment="1">
      <alignment horizontal="center" vertical="center"/>
      <protection/>
    </xf>
    <xf numFmtId="0" fontId="41" fillId="0" borderId="29" xfId="178" applyFont="1" applyBorder="1" applyAlignment="1">
      <alignment horizontal="center" vertical="center"/>
      <protection/>
    </xf>
    <xf numFmtId="0" fontId="31" fillId="0" borderId="29" xfId="178" applyFont="1" applyBorder="1" applyAlignment="1">
      <alignment horizontal="center" vertical="center"/>
      <protection/>
    </xf>
    <xf numFmtId="0" fontId="31" fillId="0" borderId="45" xfId="178" applyFont="1" applyBorder="1" applyAlignment="1">
      <alignment horizontal="center" vertical="center"/>
      <protection/>
    </xf>
    <xf numFmtId="0" fontId="31" fillId="0" borderId="44" xfId="176" applyFont="1" applyBorder="1" applyAlignment="1">
      <alignment horizontal="center" vertical="center"/>
      <protection/>
    </xf>
    <xf numFmtId="0" fontId="31" fillId="0" borderId="52" xfId="176" applyFont="1" applyBorder="1" applyAlignment="1">
      <alignment horizontal="center" vertical="top"/>
      <protection/>
    </xf>
    <xf numFmtId="0" fontId="31" fillId="0" borderId="117" xfId="176" applyFont="1" applyBorder="1" applyAlignment="1">
      <alignment horizontal="center" vertical="top"/>
      <protection/>
    </xf>
    <xf numFmtId="0" fontId="31" fillId="0" borderId="0" xfId="74" applyFont="1" applyBorder="1" applyAlignment="1">
      <alignment horizontal="center"/>
      <protection/>
    </xf>
    <xf numFmtId="0" fontId="50" fillId="0" borderId="0" xfId="177" applyFont="1" applyAlignment="1">
      <alignment horizontal="center" vertical="center"/>
      <protection/>
    </xf>
    <xf numFmtId="0" fontId="58" fillId="0" borderId="46" xfId="177" applyFont="1" applyFill="1" applyBorder="1" applyAlignment="1">
      <alignment horizontal="center" vertical="center"/>
      <protection/>
    </xf>
    <xf numFmtId="0" fontId="58" fillId="0" borderId="0" xfId="177" applyFont="1" applyFill="1" applyAlignment="1">
      <alignment horizontal="center" vertical="center"/>
      <protection/>
    </xf>
    <xf numFmtId="0" fontId="55" fillId="85" borderId="44" xfId="177" applyFont="1" applyFill="1" applyBorder="1" applyAlignment="1">
      <alignment horizontal="center" vertical="center"/>
      <protection/>
    </xf>
    <xf numFmtId="0" fontId="32" fillId="82" borderId="0" xfId="177" applyFont="1" applyFill="1" applyAlignment="1">
      <alignment horizontal="center" vertical="center"/>
      <protection/>
    </xf>
    <xf numFmtId="0" fontId="65" fillId="0" borderId="118" xfId="177" applyFont="1" applyFill="1" applyBorder="1" applyAlignment="1">
      <alignment horizontal="center" vertical="center"/>
      <protection/>
    </xf>
    <xf numFmtId="0" fontId="65" fillId="0" borderId="119" xfId="177" applyFont="1" applyFill="1" applyBorder="1" applyAlignment="1">
      <alignment horizontal="center" vertical="center"/>
      <protection/>
    </xf>
    <xf numFmtId="0" fontId="65" fillId="0" borderId="97" xfId="177" applyFont="1" applyFill="1" applyBorder="1" applyAlignment="1">
      <alignment horizontal="center" vertical="center"/>
      <protection/>
    </xf>
    <xf numFmtId="0" fontId="65" fillId="0" borderId="120" xfId="177" applyFont="1" applyFill="1" applyBorder="1" applyAlignment="1">
      <alignment horizontal="center" vertical="center"/>
      <protection/>
    </xf>
    <xf numFmtId="0" fontId="65" fillId="0" borderId="0" xfId="177" applyFont="1" applyFill="1" applyAlignment="1">
      <alignment horizontal="center" vertical="center"/>
      <protection/>
    </xf>
    <xf numFmtId="0" fontId="65" fillId="0" borderId="121" xfId="177" applyFont="1" applyFill="1" applyBorder="1" applyAlignment="1">
      <alignment horizontal="center" vertical="center"/>
      <protection/>
    </xf>
    <xf numFmtId="0" fontId="65" fillId="0" borderId="57" xfId="177" applyFont="1" applyFill="1" applyBorder="1" applyAlignment="1">
      <alignment horizontal="center" vertical="center"/>
      <protection/>
    </xf>
    <xf numFmtId="0" fontId="65" fillId="0" borderId="54" xfId="177" applyFont="1" applyFill="1" applyBorder="1" applyAlignment="1">
      <alignment horizontal="center" vertical="center"/>
      <protection/>
    </xf>
    <xf numFmtId="0" fontId="65" fillId="0" borderId="98" xfId="177" applyFont="1" applyFill="1" applyBorder="1" applyAlignment="1">
      <alignment horizontal="center" vertical="center"/>
      <protection/>
    </xf>
    <xf numFmtId="0" fontId="55" fillId="0" borderId="44" xfId="177" applyFont="1" applyFill="1" applyBorder="1" applyAlignment="1">
      <alignment horizontal="center" vertical="center"/>
      <protection/>
    </xf>
    <xf numFmtId="0" fontId="31" fillId="0" borderId="0" xfId="74" applyFont="1" applyAlignment="1">
      <alignment vertical="center"/>
      <protection/>
    </xf>
    <xf numFmtId="0" fontId="31" fillId="74" borderId="67" xfId="0" applyFont="1" applyFill="1" applyBorder="1" applyAlignment="1">
      <alignment horizontal="center" vertical="center"/>
    </xf>
    <xf numFmtId="49" fontId="45" fillId="0" borderId="48" xfId="78" applyNumberFormat="1" applyFont="1" applyBorder="1" applyAlignment="1">
      <alignment horizontal="center"/>
      <protection/>
    </xf>
    <xf numFmtId="0" fontId="31" fillId="0" borderId="0" xfId="74" applyFont="1" applyBorder="1" applyAlignment="1">
      <alignment horizontal="center" vertical="center"/>
      <protection/>
    </xf>
    <xf numFmtId="0" fontId="31" fillId="0" borderId="0" xfId="74" applyFont="1" applyFill="1" applyBorder="1" applyAlignment="1">
      <alignment horizontal="center" vertical="center"/>
      <protection/>
    </xf>
  </cellXfs>
  <cellStyles count="202">
    <cellStyle name="Normal" xfId="0"/>
    <cellStyle name="?" xfId="15"/>
    <cellStyle name="? 1" xfId="16"/>
    <cellStyle name="? 1 2" xfId="17"/>
    <cellStyle name="? 1 3" xfId="18"/>
    <cellStyle name="? 2" xfId="19"/>
    <cellStyle name="? 3" xfId="20"/>
    <cellStyle name="??" xfId="21"/>
    <cellStyle name="?? 1" xfId="22"/>
    <cellStyle name="?? 1 1" xfId="23"/>
    <cellStyle name="?? 1 1 2" xfId="24"/>
    <cellStyle name="?? 1 1 3" xfId="25"/>
    <cellStyle name="?? 1 2" xfId="26"/>
    <cellStyle name="?? 1 3" xfId="27"/>
    <cellStyle name="?? 10" xfId="28"/>
    <cellStyle name="?? 2" xfId="29"/>
    <cellStyle name="?? 2 1" xfId="30"/>
    <cellStyle name="?? 2 1 2" xfId="31"/>
    <cellStyle name="?? 2 1 3" xfId="32"/>
    <cellStyle name="?? 2 2" xfId="33"/>
    <cellStyle name="?? 2 3" xfId="34"/>
    <cellStyle name="?? 3" xfId="35"/>
    <cellStyle name="?? 3 1" xfId="36"/>
    <cellStyle name="?? 3 1 2" xfId="37"/>
    <cellStyle name="?? 3 1 3" xfId="38"/>
    <cellStyle name="?? 3 2" xfId="39"/>
    <cellStyle name="?? 3 3" xfId="40"/>
    <cellStyle name="?? 4" xfId="41"/>
    <cellStyle name="?? 4 2" xfId="42"/>
    <cellStyle name="?? 4 3" xfId="43"/>
    <cellStyle name="?? 5" xfId="44"/>
    <cellStyle name="?? 5 2" xfId="45"/>
    <cellStyle name="?? 5 3" xfId="46"/>
    <cellStyle name="?? 6" xfId="47"/>
    <cellStyle name="?? 6 2" xfId="48"/>
    <cellStyle name="?? 6 3" xfId="49"/>
    <cellStyle name="?? 7" xfId="50"/>
    <cellStyle name="?? 7 2" xfId="51"/>
    <cellStyle name="?? 7 3" xfId="52"/>
    <cellStyle name="?? 8" xfId="53"/>
    <cellStyle name="?? 8 2" xfId="54"/>
    <cellStyle name="?? 8 3" xfId="55"/>
    <cellStyle name="?? 8 4" xfId="56"/>
    <cellStyle name="?? 9" xfId="57"/>
    <cellStyle name="????" xfId="58"/>
    <cellStyle name="???? 1" xfId="59"/>
    <cellStyle name="???? 1 2" xfId="60"/>
    <cellStyle name="???? 1 3" xfId="61"/>
    <cellStyle name="???? 2" xfId="62"/>
    <cellStyle name="???? 2 2" xfId="63"/>
    <cellStyle name="???? 2 3" xfId="64"/>
    <cellStyle name="???? 3" xfId="65"/>
    <cellStyle name="???? 4" xfId="66"/>
    <cellStyle name="???? 5" xfId="67"/>
    <cellStyle name="?????" xfId="68"/>
    <cellStyle name="????? 2" xfId="69"/>
    <cellStyle name="????? 3" xfId="70"/>
    <cellStyle name="??????" xfId="71"/>
    <cellStyle name="?????? 2" xfId="72"/>
    <cellStyle name="?????? 3" xfId="73"/>
    <cellStyle name="??_LCSDCup_Information" xfId="74"/>
    <cellStyle name="??_LCSDCup_Information 2" xfId="75"/>
    <cellStyle name="??_LCSDCup_Information_2005LCSD INFORMATION" xfId="76"/>
    <cellStyle name="??_LCSDCup_Information_2005LCSD INFORMATION_INFORMATION OF GC2_2013" xfId="77"/>
    <cellStyle name="??_MEN_32_To8" xfId="78"/>
    <cellStyle name="??1" xfId="79"/>
    <cellStyle name="??1 2" xfId="80"/>
    <cellStyle name="??1 3" xfId="81"/>
    <cellStyle name="??2" xfId="82"/>
    <cellStyle name="??2 2" xfId="83"/>
    <cellStyle name="??2 3" xfId="84"/>
    <cellStyle name="??2 4" xfId="85"/>
    <cellStyle name="??3" xfId="86"/>
    <cellStyle name="??3 2" xfId="87"/>
    <cellStyle name="??3 3" xfId="88"/>
    <cellStyle name="??4" xfId="89"/>
    <cellStyle name="??4 2" xfId="90"/>
    <cellStyle name="??4 3" xfId="91"/>
    <cellStyle name="??5" xfId="92"/>
    <cellStyle name="??5 2" xfId="93"/>
    <cellStyle name="??5 3" xfId="94"/>
    <cellStyle name="??6" xfId="95"/>
    <cellStyle name="??6 2" xfId="96"/>
    <cellStyle name="??6 3" xfId="97"/>
    <cellStyle name="20% - ??1" xfId="98"/>
    <cellStyle name="20% - ??1 2" xfId="99"/>
    <cellStyle name="20% - ??1 3" xfId="100"/>
    <cellStyle name="20% - ??2" xfId="101"/>
    <cellStyle name="20% - ??2 2" xfId="102"/>
    <cellStyle name="20% - ??2 3" xfId="103"/>
    <cellStyle name="20% - ??3" xfId="104"/>
    <cellStyle name="20% - ??3 2" xfId="105"/>
    <cellStyle name="20% - ??3 3" xfId="106"/>
    <cellStyle name="20% - ??4" xfId="107"/>
    <cellStyle name="20% - ??4 2" xfId="108"/>
    <cellStyle name="20% - ??4 3" xfId="109"/>
    <cellStyle name="20% - ??4 4" xfId="110"/>
    <cellStyle name="20% - ??5" xfId="111"/>
    <cellStyle name="20% - ??5 2" xfId="112"/>
    <cellStyle name="20% - ??5 3" xfId="113"/>
    <cellStyle name="20% - ??6" xfId="114"/>
    <cellStyle name="20% - ??6 2" xfId="115"/>
    <cellStyle name="20% - ??6 3" xfId="116"/>
    <cellStyle name="20% - 輔色1" xfId="117"/>
    <cellStyle name="20% - 輔色2" xfId="118"/>
    <cellStyle name="20% - 輔色3" xfId="119"/>
    <cellStyle name="20% - 輔色4" xfId="120"/>
    <cellStyle name="20% - 輔色5" xfId="121"/>
    <cellStyle name="20% - 輔色6" xfId="122"/>
    <cellStyle name="40% - ??1" xfId="123"/>
    <cellStyle name="40% - ??1 2" xfId="124"/>
    <cellStyle name="40% - ??1 3" xfId="125"/>
    <cellStyle name="40% - ??2" xfId="126"/>
    <cellStyle name="40% - ??2 2" xfId="127"/>
    <cellStyle name="40% - ??2 3" xfId="128"/>
    <cellStyle name="40% - ??3" xfId="129"/>
    <cellStyle name="40% - ??3 2" xfId="130"/>
    <cellStyle name="40% - ??3 3" xfId="131"/>
    <cellStyle name="40% - ??4" xfId="132"/>
    <cellStyle name="40% - ??4 2" xfId="133"/>
    <cellStyle name="40% - ??4 3" xfId="134"/>
    <cellStyle name="40% - ??4 4" xfId="135"/>
    <cellStyle name="40% - ??5" xfId="136"/>
    <cellStyle name="40% - ??5 2" xfId="137"/>
    <cellStyle name="40% - ??5 3" xfId="138"/>
    <cellStyle name="40% - ??6" xfId="139"/>
    <cellStyle name="40% - ??6 2" xfId="140"/>
    <cellStyle name="40% - ??6 3" xfId="141"/>
    <cellStyle name="40% - 輔色1" xfId="142"/>
    <cellStyle name="40% - 輔色2" xfId="143"/>
    <cellStyle name="40% - 輔色3" xfId="144"/>
    <cellStyle name="40% - 輔色4" xfId="145"/>
    <cellStyle name="40% - 輔色5" xfId="146"/>
    <cellStyle name="40% - 輔色6" xfId="147"/>
    <cellStyle name="60% - ??1" xfId="148"/>
    <cellStyle name="60% - ??1 2" xfId="149"/>
    <cellStyle name="60% - ??1 3" xfId="150"/>
    <cellStyle name="60% - ??2" xfId="151"/>
    <cellStyle name="60% - ??2 2" xfId="152"/>
    <cellStyle name="60% - ??2 3" xfId="153"/>
    <cellStyle name="60% - ??3" xfId="154"/>
    <cellStyle name="60% - ??3 2" xfId="155"/>
    <cellStyle name="60% - ??3 3" xfId="156"/>
    <cellStyle name="60% - ??4" xfId="157"/>
    <cellStyle name="60% - ??4 2" xfId="158"/>
    <cellStyle name="60% - ??4 3" xfId="159"/>
    <cellStyle name="60% - ??5" xfId="160"/>
    <cellStyle name="60% - ??5 2" xfId="161"/>
    <cellStyle name="60% - ??5 3" xfId="162"/>
    <cellStyle name="60% - ??6" xfId="163"/>
    <cellStyle name="60% - ??6 2" xfId="164"/>
    <cellStyle name="60% - ??6 3" xfId="165"/>
    <cellStyle name="60% - 輔色1" xfId="166"/>
    <cellStyle name="60% - 輔色2" xfId="167"/>
    <cellStyle name="60% - 輔色3" xfId="168"/>
    <cellStyle name="60% - 輔色4" xfId="169"/>
    <cellStyle name="60% - 輔色5" xfId="170"/>
    <cellStyle name="60% - 輔色6" xfId="171"/>
    <cellStyle name="一般 2" xfId="172"/>
    <cellStyle name="一般 3" xfId="173"/>
    <cellStyle name="一般 4" xfId="174"/>
    <cellStyle name="一般 5" xfId="175"/>
    <cellStyle name="一般_LCSDCup_Information" xfId="176"/>
    <cellStyle name="一般_LCSDCup_Information 2" xfId="177"/>
    <cellStyle name="一般_LCSDCup_Information_2005LCSD INFORMATION" xfId="178"/>
    <cellStyle name="一般_LCSDCup_Information_2005LCSD INFORMATION_INFORMATION OF LCSD 2012" xfId="179"/>
    <cellStyle name="一般_MEN_32_To8" xfId="180"/>
    <cellStyle name="Comma" xfId="181"/>
    <cellStyle name="Comma [0]" xfId="182"/>
    <cellStyle name="Followed Hyperlink" xfId="183"/>
    <cellStyle name="中等" xfId="184"/>
    <cellStyle name="合計" xfId="185"/>
    <cellStyle name="好" xfId="186"/>
    <cellStyle name="Percent" xfId="187"/>
    <cellStyle name="計算方式" xfId="188"/>
    <cellStyle name="Currency" xfId="189"/>
    <cellStyle name="Currency [0]" xfId="190"/>
    <cellStyle name="連結的儲存格" xfId="191"/>
    <cellStyle name="備註" xfId="192"/>
    <cellStyle name="Hyperlink" xfId="193"/>
    <cellStyle name="㽎㼿㼿㼿㼿㼿?" xfId="194"/>
    <cellStyle name="㽎㼿㼿㼿㼿㼿㼿㼿㼿㼿㼿" xfId="195"/>
    <cellStyle name="㽎㼿㼿㼿㼿㼿㼿㼿㼿㼿㼿㼿㼿㼿㼿㼿㼿㼿㼿㼿㼿?" xfId="196"/>
    <cellStyle name="說明文字" xfId="197"/>
    <cellStyle name="輔色1" xfId="198"/>
    <cellStyle name="輔色2" xfId="199"/>
    <cellStyle name="輔色3" xfId="200"/>
    <cellStyle name="輔色4" xfId="201"/>
    <cellStyle name="輔色5" xfId="202"/>
    <cellStyle name="輔色6" xfId="203"/>
    <cellStyle name="標題" xfId="204"/>
    <cellStyle name="標題 1" xfId="205"/>
    <cellStyle name="標題 1 2" xfId="206"/>
    <cellStyle name="標題 2" xfId="207"/>
    <cellStyle name="標題 3" xfId="208"/>
    <cellStyle name="標題 4" xfId="209"/>
    <cellStyle name="輸入" xfId="210"/>
    <cellStyle name="輸出" xfId="211"/>
    <cellStyle name="輸出 2" xfId="212"/>
    <cellStyle name="檢查儲存格" xfId="213"/>
    <cellStyle name="壞" xfId="214"/>
    <cellStyle name="警告文字" xfId="2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2B2B2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CCCC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2F5597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6"/>
  <sheetViews>
    <sheetView tabSelected="1" zoomScale="70" zoomScaleNormal="70" zoomScalePageLayoutView="0" workbookViewId="0" topLeftCell="A1">
      <selection activeCell="B1" sqref="B1"/>
    </sheetView>
  </sheetViews>
  <sheetFormatPr defaultColWidth="7.8984375" defaultRowHeight="15"/>
  <cols>
    <col min="1" max="1" width="9.19921875" style="1" customWidth="1"/>
    <col min="2" max="2" width="120.796875" style="0" customWidth="1"/>
  </cols>
  <sheetData>
    <row r="1" spans="1:2" s="4" customFormat="1" ht="33" customHeight="1">
      <c r="A1" s="41" t="s">
        <v>0</v>
      </c>
      <c r="B1" s="3" t="s">
        <v>436</v>
      </c>
    </row>
    <row r="2" spans="1:2" s="4" customFormat="1" ht="27" customHeight="1">
      <c r="A2" s="3"/>
      <c r="B2" s="3" t="s">
        <v>1</v>
      </c>
    </row>
    <row r="3" s="4" customFormat="1" ht="15.75">
      <c r="A3" s="2"/>
    </row>
    <row r="4" spans="1:2" s="4" customFormat="1" ht="17.25" customHeight="1">
      <c r="A4" s="5" t="s">
        <v>2</v>
      </c>
      <c r="B4" s="6" t="s">
        <v>3</v>
      </c>
    </row>
    <row r="5" spans="1:2" s="4" customFormat="1" ht="17.25" customHeight="1">
      <c r="A5" s="5"/>
      <c r="B5" s="6" t="s">
        <v>4</v>
      </c>
    </row>
    <row r="6" spans="1:2" s="4" customFormat="1" ht="17.25" customHeight="1">
      <c r="A6" s="5" t="s">
        <v>5</v>
      </c>
      <c r="B6" s="6" t="s">
        <v>6</v>
      </c>
    </row>
    <row r="7" spans="1:2" s="4" customFormat="1" ht="17.25" customHeight="1">
      <c r="A7" s="5" t="s">
        <v>7</v>
      </c>
      <c r="B7" s="7" t="s">
        <v>8</v>
      </c>
    </row>
    <row r="8" spans="1:2" s="4" customFormat="1" ht="17.25" customHeight="1">
      <c r="A8" s="8"/>
      <c r="B8" s="6" t="s">
        <v>437</v>
      </c>
    </row>
    <row r="9" spans="1:2" s="4" customFormat="1" ht="17.25" customHeight="1">
      <c r="A9" s="8"/>
      <c r="B9" s="6" t="s">
        <v>9</v>
      </c>
    </row>
    <row r="10" spans="1:2" s="4" customFormat="1" ht="17.25" customHeight="1">
      <c r="A10" s="8"/>
      <c r="B10" s="9" t="s">
        <v>10</v>
      </c>
    </row>
    <row r="11" spans="1:2" s="4" customFormat="1" ht="17.25" customHeight="1">
      <c r="A11" s="8"/>
      <c r="B11" s="43" t="s">
        <v>243</v>
      </c>
    </row>
    <row r="12" spans="1:2" s="4" customFormat="1" ht="17.25" customHeight="1">
      <c r="A12" s="8"/>
      <c r="B12" s="9" t="s">
        <v>11</v>
      </c>
    </row>
    <row r="13" spans="1:2" s="4" customFormat="1" ht="17.25" customHeight="1">
      <c r="A13" s="8"/>
      <c r="B13" s="9" t="s">
        <v>12</v>
      </c>
    </row>
    <row r="14" spans="1:2" s="9" customFormat="1" ht="17.25" customHeight="1">
      <c r="A14" s="8"/>
      <c r="B14" s="9" t="s">
        <v>13</v>
      </c>
    </row>
    <row r="15" spans="1:2" s="4" customFormat="1" ht="15.75">
      <c r="A15" s="8"/>
      <c r="B15" s="10" t="s">
        <v>14</v>
      </c>
    </row>
    <row r="16" spans="1:2" s="4" customFormat="1" ht="17.25" customHeight="1">
      <c r="A16" s="8"/>
      <c r="B16" s="10" t="s">
        <v>15</v>
      </c>
    </row>
    <row r="17" spans="1:2" s="4" customFormat="1" ht="17.25" customHeight="1">
      <c r="A17" s="8"/>
      <c r="B17" s="10"/>
    </row>
    <row r="18" s="4" customFormat="1" ht="15.75" hidden="1">
      <c r="A18" s="2"/>
    </row>
    <row r="19" spans="1:2" s="4" customFormat="1" ht="27" hidden="1">
      <c r="A19" s="2"/>
      <c r="B19" s="11" t="s">
        <v>16</v>
      </c>
    </row>
    <row r="20" spans="1:2" s="4" customFormat="1" ht="15.75" hidden="1">
      <c r="A20" s="2" t="s">
        <v>17</v>
      </c>
      <c r="B20" s="4" t="s">
        <v>18</v>
      </c>
    </row>
    <row r="21" spans="1:2" s="4" customFormat="1" ht="15.75" hidden="1">
      <c r="A21" s="2"/>
      <c r="B21" s="4" t="s">
        <v>19</v>
      </c>
    </row>
    <row r="22" spans="1:2" s="4" customFormat="1" ht="15.75" hidden="1">
      <c r="A22" s="2" t="s">
        <v>20</v>
      </c>
      <c r="B22" s="4" t="s">
        <v>21</v>
      </c>
    </row>
    <row r="23" spans="1:2" s="4" customFormat="1" ht="15.75" hidden="1">
      <c r="A23" s="2" t="s">
        <v>22</v>
      </c>
      <c r="B23" s="4" t="s">
        <v>23</v>
      </c>
    </row>
    <row r="24" spans="1:2" s="4" customFormat="1" ht="15.75" hidden="1">
      <c r="A24" s="2"/>
      <c r="B24" s="4" t="s">
        <v>24</v>
      </c>
    </row>
    <row r="25" spans="1:2" s="4" customFormat="1" ht="15.75" hidden="1">
      <c r="A25" s="2"/>
      <c r="B25" s="4" t="s">
        <v>25</v>
      </c>
    </row>
    <row r="26" spans="1:2" s="4" customFormat="1" ht="15.75" hidden="1">
      <c r="A26" s="2"/>
      <c r="B26" s="12" t="s">
        <v>26</v>
      </c>
    </row>
    <row r="27" spans="1:2" s="4" customFormat="1" ht="15.75" hidden="1">
      <c r="A27" s="2"/>
      <c r="B27" s="4" t="s">
        <v>27</v>
      </c>
    </row>
    <row r="28" spans="1:2" s="4" customFormat="1" ht="15.75" hidden="1">
      <c r="A28" s="2"/>
      <c r="B28" s="4" t="s">
        <v>28</v>
      </c>
    </row>
    <row r="29" spans="1:2" s="4" customFormat="1" ht="15.75" hidden="1">
      <c r="A29" s="2"/>
      <c r="B29" s="4" t="s">
        <v>29</v>
      </c>
    </row>
    <row r="30" spans="1:2" s="4" customFormat="1" ht="15.75" hidden="1">
      <c r="A30" s="2"/>
      <c r="B30" s="4" t="s">
        <v>30</v>
      </c>
    </row>
    <row r="31" spans="1:2" s="4" customFormat="1" ht="15.75" hidden="1">
      <c r="A31" s="2"/>
      <c r="B31" s="13" t="s">
        <v>31</v>
      </c>
    </row>
    <row r="32" spans="1:2" s="4" customFormat="1" ht="15.75" hidden="1">
      <c r="A32" s="2"/>
      <c r="B32" s="4" t="s">
        <v>32</v>
      </c>
    </row>
    <row r="33" spans="1:2" s="4" customFormat="1" ht="15.75" hidden="1">
      <c r="A33" s="2"/>
      <c r="B33" s="4" t="s">
        <v>33</v>
      </c>
    </row>
    <row r="34" spans="1:2" s="4" customFormat="1" ht="15.75" hidden="1">
      <c r="A34" s="2"/>
      <c r="B34" s="4" t="s">
        <v>34</v>
      </c>
    </row>
    <row r="35" spans="1:2" s="4" customFormat="1" ht="15.75" hidden="1">
      <c r="A35" s="2"/>
      <c r="B35" s="14" t="s">
        <v>35</v>
      </c>
    </row>
    <row r="36" spans="1:2" s="4" customFormat="1" ht="15.75" hidden="1">
      <c r="A36" s="2"/>
      <c r="B36" s="12" t="s">
        <v>36</v>
      </c>
    </row>
    <row r="37" s="4" customFormat="1" ht="15.75">
      <c r="A37" s="2"/>
    </row>
    <row r="38" spans="1:2" s="4" customFormat="1" ht="27">
      <c r="A38" s="2"/>
      <c r="B38" s="3" t="s">
        <v>16</v>
      </c>
    </row>
    <row r="39" spans="1:2" s="4" customFormat="1" ht="15.75">
      <c r="A39" s="2"/>
      <c r="B39" s="4" t="s">
        <v>18</v>
      </c>
    </row>
    <row r="40" spans="1:2" s="4" customFormat="1" ht="15.75">
      <c r="A40" s="2"/>
      <c r="B40" s="4" t="s">
        <v>19</v>
      </c>
    </row>
    <row r="41" spans="1:2" s="4" customFormat="1" ht="15.75">
      <c r="A41" s="2"/>
      <c r="B41" s="4" t="s">
        <v>37</v>
      </c>
    </row>
    <row r="42" spans="1:2" s="4" customFormat="1" ht="15.75">
      <c r="A42" s="2"/>
      <c r="B42" s="4" t="s">
        <v>23</v>
      </c>
    </row>
    <row r="43" spans="1:2" s="4" customFormat="1" ht="15.75">
      <c r="A43" s="2"/>
      <c r="B43" s="4" t="s">
        <v>24</v>
      </c>
    </row>
    <row r="44" spans="1:2" s="4" customFormat="1" ht="15.75">
      <c r="A44" s="2"/>
      <c r="B44" s="4" t="s">
        <v>25</v>
      </c>
    </row>
    <row r="45" spans="1:2" s="4" customFormat="1" ht="15.75">
      <c r="A45" s="2"/>
      <c r="B45" s="4" t="s">
        <v>438</v>
      </c>
    </row>
    <row r="46" spans="1:2" s="4" customFormat="1" ht="15.75">
      <c r="A46" s="2"/>
      <c r="B46" s="4" t="s">
        <v>27</v>
      </c>
    </row>
    <row r="47" spans="1:2" s="4" customFormat="1" ht="15.75">
      <c r="A47" s="2"/>
      <c r="B47" s="4" t="s">
        <v>38</v>
      </c>
    </row>
    <row r="48" spans="1:2" s="4" customFormat="1" ht="15.75">
      <c r="A48" s="2"/>
      <c r="B48" s="4" t="s">
        <v>39</v>
      </c>
    </row>
    <row r="49" spans="1:2" s="4" customFormat="1" ht="15.75">
      <c r="A49" s="2"/>
      <c r="B49" s="4" t="s">
        <v>40</v>
      </c>
    </row>
    <row r="50" spans="1:2" s="4" customFormat="1" ht="15.75">
      <c r="A50" s="2"/>
      <c r="B50" s="4" t="s">
        <v>41</v>
      </c>
    </row>
    <row r="51" spans="1:2" s="4" customFormat="1" ht="31.5">
      <c r="A51" s="2"/>
      <c r="B51" s="13" t="s">
        <v>42</v>
      </c>
    </row>
    <row r="52" spans="1:2" s="4" customFormat="1" ht="31.5">
      <c r="A52" s="2"/>
      <c r="B52" s="13" t="s">
        <v>43</v>
      </c>
    </row>
    <row r="53" spans="1:2" s="4" customFormat="1" ht="15.75">
      <c r="A53" s="2"/>
      <c r="B53" s="4" t="s">
        <v>44</v>
      </c>
    </row>
    <row r="54" spans="1:2" s="4" customFormat="1" ht="15.75">
      <c r="A54" s="2"/>
      <c r="B54" s="4" t="s">
        <v>45</v>
      </c>
    </row>
    <row r="55" spans="1:2" s="4" customFormat="1" ht="15.75">
      <c r="A55" s="2"/>
      <c r="B55" s="4" t="s">
        <v>46</v>
      </c>
    </row>
    <row r="56" s="4" customFormat="1" ht="15.75">
      <c r="A56" s="2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landscape" paperSize="9" scale="7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3"/>
  <sheetViews>
    <sheetView zoomScale="55" zoomScaleNormal="55" zoomScalePageLayoutView="0" workbookViewId="0" topLeftCell="A1">
      <selection activeCell="A1" sqref="A1"/>
    </sheetView>
  </sheetViews>
  <sheetFormatPr defaultColWidth="7.69921875" defaultRowHeight="15"/>
  <cols>
    <col min="1" max="2" width="10.796875" style="71" customWidth="1"/>
    <col min="3" max="3" width="7.3984375" style="71" customWidth="1"/>
    <col min="4" max="4" width="10" style="71" customWidth="1"/>
    <col min="5" max="5" width="13.296875" style="71" customWidth="1"/>
    <col min="6" max="6" width="4.296875" style="71" customWidth="1"/>
    <col min="7" max="7" width="13.59765625" style="71" customWidth="1"/>
    <col min="8" max="8" width="25.796875" style="71" customWidth="1"/>
    <col min="9" max="9" width="2.796875" style="71" customWidth="1"/>
    <col min="10" max="10" width="25.796875" style="71" customWidth="1"/>
    <col min="11" max="14" width="7.69921875" style="105" customWidth="1"/>
    <col min="15" max="15" width="12.8984375" style="71" bestFit="1" customWidth="1"/>
    <col min="16" max="16" width="3.796875" style="71" customWidth="1"/>
    <col min="17" max="17" width="9.796875" style="71" customWidth="1"/>
    <col min="18" max="18" width="15.796875" style="71" customWidth="1"/>
    <col min="19" max="16384" width="7.69921875" style="71" customWidth="1"/>
  </cols>
  <sheetData>
    <row r="1" spans="2:13" ht="19.5" customHeight="1">
      <c r="B1" s="101" t="s">
        <v>817</v>
      </c>
      <c r="C1" s="100"/>
      <c r="D1" s="101"/>
      <c r="E1" s="102"/>
      <c r="F1" s="103"/>
      <c r="G1" s="104"/>
      <c r="H1" s="102"/>
      <c r="I1" s="102"/>
      <c r="J1" s="103"/>
      <c r="K1" s="103"/>
      <c r="L1" s="103"/>
      <c r="M1" s="103"/>
    </row>
    <row r="2" spans="2:13" ht="19.5" customHeight="1">
      <c r="B2" s="101" t="s">
        <v>818</v>
      </c>
      <c r="C2" s="100"/>
      <c r="D2" s="101"/>
      <c r="E2" s="102"/>
      <c r="F2" s="103"/>
      <c r="G2" s="104"/>
      <c r="H2" s="102"/>
      <c r="I2" s="102"/>
      <c r="J2" s="103"/>
      <c r="K2" s="103"/>
      <c r="L2" s="103"/>
      <c r="M2" s="103"/>
    </row>
    <row r="3" spans="2:14" ht="19.5" customHeight="1">
      <c r="B3" s="102"/>
      <c r="C3" s="102"/>
      <c r="D3" s="102"/>
      <c r="E3" s="103"/>
      <c r="F3" s="103"/>
      <c r="G3" s="106"/>
      <c r="H3" s="531" t="s">
        <v>269</v>
      </c>
      <c r="I3" s="531"/>
      <c r="J3" s="532"/>
      <c r="K3" s="103" t="s">
        <v>270</v>
      </c>
      <c r="L3" s="103" t="s">
        <v>271</v>
      </c>
      <c r="M3" s="103" t="s">
        <v>271</v>
      </c>
      <c r="N3" s="103" t="s">
        <v>270</v>
      </c>
    </row>
    <row r="4" spans="1:22" ht="19.5" customHeight="1">
      <c r="A4" s="107"/>
      <c r="B4" s="108" t="s">
        <v>153</v>
      </c>
      <c r="C4" s="108" t="s">
        <v>154</v>
      </c>
      <c r="D4" s="172" t="s">
        <v>155</v>
      </c>
      <c r="E4" s="108"/>
      <c r="F4" s="108" t="s">
        <v>156</v>
      </c>
      <c r="G4" s="108"/>
      <c r="H4" s="108" t="s">
        <v>157</v>
      </c>
      <c r="I4" s="114"/>
      <c r="J4" s="108" t="s">
        <v>158</v>
      </c>
      <c r="K4" s="108"/>
      <c r="L4" s="108"/>
      <c r="M4" s="108"/>
      <c r="N4" s="108"/>
      <c r="P4" s="110" t="s">
        <v>134</v>
      </c>
      <c r="Q4" s="110" t="s">
        <v>159</v>
      </c>
      <c r="R4" s="101" t="s">
        <v>49</v>
      </c>
      <c r="S4" s="101" t="s">
        <v>160</v>
      </c>
      <c r="T4" s="101" t="s">
        <v>161</v>
      </c>
      <c r="U4" s="101" t="s">
        <v>162</v>
      </c>
      <c r="V4" s="101" t="s">
        <v>55</v>
      </c>
    </row>
    <row r="5" spans="1:22" ht="19.5" customHeight="1" thickBot="1">
      <c r="A5" s="107"/>
      <c r="B5" s="229" t="s">
        <v>272</v>
      </c>
      <c r="C5" s="230" t="s">
        <v>273</v>
      </c>
      <c r="D5" s="231" t="s">
        <v>153</v>
      </c>
      <c r="E5" s="230"/>
      <c r="F5" s="230" t="s">
        <v>269</v>
      </c>
      <c r="G5" s="230"/>
      <c r="H5" s="229" t="s">
        <v>50</v>
      </c>
      <c r="I5" s="229"/>
      <c r="J5" s="229" t="s">
        <v>50</v>
      </c>
      <c r="K5" s="229"/>
      <c r="L5" s="229"/>
      <c r="M5" s="229"/>
      <c r="N5" s="229"/>
      <c r="P5" s="102"/>
      <c r="Q5" s="114">
        <v>1</v>
      </c>
      <c r="R5" s="232"/>
      <c r="S5" s="232"/>
      <c r="T5" s="232"/>
      <c r="U5" s="232"/>
      <c r="V5" s="232">
        <f aca="true" t="shared" si="0" ref="V5:V12">S5*3+T5*1+U5*0</f>
        <v>0</v>
      </c>
    </row>
    <row r="6" spans="1:22" ht="19.5" customHeight="1">
      <c r="A6" s="112"/>
      <c r="B6" s="209">
        <v>1</v>
      </c>
      <c r="C6" s="210" t="s">
        <v>134</v>
      </c>
      <c r="D6" s="211">
        <v>1</v>
      </c>
      <c r="E6" s="212" t="s">
        <v>56</v>
      </c>
      <c r="F6" s="213" t="s">
        <v>163</v>
      </c>
      <c r="G6" s="212" t="s">
        <v>755</v>
      </c>
      <c r="H6" s="214" t="str">
        <f>VLOOKUP(E6,WD!$C$6:$E$13,3,FALSE)</f>
        <v>RBVA-TO</v>
      </c>
      <c r="I6" s="212" t="s">
        <v>163</v>
      </c>
      <c r="J6" s="214" t="str">
        <f>VLOOKUP(G6,WD!$C$6:$E$13,3,FALSE)</f>
        <v>葵青 - 西班牙</v>
      </c>
      <c r="K6" s="212">
        <v>2</v>
      </c>
      <c r="L6" s="212">
        <v>42</v>
      </c>
      <c r="M6" s="212">
        <v>17</v>
      </c>
      <c r="N6" s="215">
        <v>0</v>
      </c>
      <c r="O6" s="71" t="s">
        <v>1022</v>
      </c>
      <c r="P6" s="102"/>
      <c r="Q6" s="114">
        <v>2</v>
      </c>
      <c r="R6" s="232"/>
      <c r="S6" s="232"/>
      <c r="T6" s="232"/>
      <c r="U6" s="232"/>
      <c r="V6" s="232">
        <f t="shared" si="0"/>
        <v>0</v>
      </c>
    </row>
    <row r="7" spans="1:22" ht="19.5" customHeight="1">
      <c r="A7" s="112"/>
      <c r="B7" s="216">
        <v>2</v>
      </c>
      <c r="C7" s="204" t="s">
        <v>134</v>
      </c>
      <c r="D7" s="203">
        <v>2</v>
      </c>
      <c r="E7" s="169" t="s">
        <v>65</v>
      </c>
      <c r="F7" s="202" t="s">
        <v>163</v>
      </c>
      <c r="G7" s="169" t="s">
        <v>756</v>
      </c>
      <c r="H7" s="168" t="str">
        <f>VLOOKUP(E7,WD!$C$6:$E$13,3,FALSE)</f>
        <v>RBVA-Shuffle</v>
      </c>
      <c r="I7" s="169" t="s">
        <v>163</v>
      </c>
      <c r="J7" s="168" t="str">
        <f>VLOOKUP(G7,WD!$C$6:$E$13,3,FALSE)</f>
        <v>J&amp;M</v>
      </c>
      <c r="K7" s="169">
        <v>2</v>
      </c>
      <c r="L7" s="169">
        <v>42</v>
      </c>
      <c r="M7" s="169">
        <v>22</v>
      </c>
      <c r="N7" s="217">
        <v>0</v>
      </c>
      <c r="O7" s="71" t="s">
        <v>1015</v>
      </c>
      <c r="P7" s="102"/>
      <c r="Q7" s="114">
        <v>3</v>
      </c>
      <c r="R7" s="232"/>
      <c r="S7" s="232"/>
      <c r="T7" s="232"/>
      <c r="U7" s="232"/>
      <c r="V7" s="232">
        <f t="shared" si="0"/>
        <v>0</v>
      </c>
    </row>
    <row r="8" spans="1:22" ht="19.5" customHeight="1">
      <c r="A8" s="112"/>
      <c r="B8" s="216">
        <v>3</v>
      </c>
      <c r="C8" s="204" t="s">
        <v>134</v>
      </c>
      <c r="D8" s="203">
        <v>3</v>
      </c>
      <c r="E8" s="169" t="s">
        <v>342</v>
      </c>
      <c r="F8" s="202" t="s">
        <v>163</v>
      </c>
      <c r="G8" s="169" t="s">
        <v>757</v>
      </c>
      <c r="H8" s="168" t="str">
        <f>VLOOKUP(E8,WD!$C$6:$E$13,3,FALSE)</f>
        <v>EFX24-GIAY</v>
      </c>
      <c r="I8" s="169" t="s">
        <v>163</v>
      </c>
      <c r="J8" s="168" t="str">
        <f>VLOOKUP(G8,WD!$C$6:$E$13,3,FALSE)</f>
        <v>Infinity- Inside Out</v>
      </c>
      <c r="K8" s="169">
        <v>2</v>
      </c>
      <c r="L8" s="169">
        <v>42</v>
      </c>
      <c r="M8" s="169">
        <v>21</v>
      </c>
      <c r="N8" s="217">
        <v>0</v>
      </c>
      <c r="O8" s="71" t="s">
        <v>1019</v>
      </c>
      <c r="P8" s="102"/>
      <c r="Q8" s="114">
        <v>4</v>
      </c>
      <c r="R8" s="232"/>
      <c r="S8" s="232"/>
      <c r="T8" s="232"/>
      <c r="U8" s="232"/>
      <c r="V8" s="232">
        <f t="shared" si="0"/>
        <v>0</v>
      </c>
    </row>
    <row r="9" spans="1:22" ht="19.5" customHeight="1" thickBot="1">
      <c r="A9" s="112"/>
      <c r="B9" s="218">
        <v>4</v>
      </c>
      <c r="C9" s="219" t="s">
        <v>134</v>
      </c>
      <c r="D9" s="220">
        <v>4</v>
      </c>
      <c r="E9" s="221" t="s">
        <v>343</v>
      </c>
      <c r="F9" s="222" t="s">
        <v>163</v>
      </c>
      <c r="G9" s="221" t="s">
        <v>758</v>
      </c>
      <c r="H9" s="223" t="str">
        <f>VLOOKUP(E9,WD!$C$6:$E$13,3,FALSE)</f>
        <v>EFX24-Red Ice</v>
      </c>
      <c r="I9" s="221" t="s">
        <v>163</v>
      </c>
      <c r="J9" s="223" t="str">
        <f>VLOOKUP(G9,WD!$C$6:$E$13,3,FALSE)</f>
        <v>EFX24-LCWY</v>
      </c>
      <c r="K9" s="221">
        <v>2</v>
      </c>
      <c r="L9" s="221">
        <v>42</v>
      </c>
      <c r="M9" s="221">
        <v>28</v>
      </c>
      <c r="N9" s="224">
        <v>0</v>
      </c>
      <c r="O9" s="71" t="s">
        <v>1014</v>
      </c>
      <c r="P9" s="102"/>
      <c r="Q9" s="114">
        <v>5</v>
      </c>
      <c r="R9" s="232"/>
      <c r="S9" s="232"/>
      <c r="T9" s="232"/>
      <c r="U9" s="232"/>
      <c r="V9" s="232">
        <f t="shared" si="0"/>
        <v>0</v>
      </c>
    </row>
    <row r="10" spans="1:22" ht="19.5" customHeight="1">
      <c r="A10" s="112"/>
      <c r="B10" s="209">
        <v>5</v>
      </c>
      <c r="C10" s="210" t="s">
        <v>134</v>
      </c>
      <c r="D10" s="211">
        <v>5</v>
      </c>
      <c r="E10" s="212" t="s">
        <v>343</v>
      </c>
      <c r="F10" s="213" t="s">
        <v>163</v>
      </c>
      <c r="G10" s="212" t="s">
        <v>757</v>
      </c>
      <c r="H10" s="214" t="str">
        <f>VLOOKUP(E10,WD!$C$6:$E$13,3,FALSE)</f>
        <v>EFX24-Red Ice</v>
      </c>
      <c r="I10" s="212" t="s">
        <v>163</v>
      </c>
      <c r="J10" s="214" t="str">
        <f>VLOOKUP(G10,WD!$C$6:$E$13,3,FALSE)</f>
        <v>Infinity- Inside Out</v>
      </c>
      <c r="K10" s="212">
        <v>1</v>
      </c>
      <c r="L10" s="212">
        <v>35</v>
      </c>
      <c r="M10" s="212">
        <v>41</v>
      </c>
      <c r="N10" s="215">
        <v>1</v>
      </c>
      <c r="O10" s="71" t="s">
        <v>1034</v>
      </c>
      <c r="P10" s="102"/>
      <c r="Q10" s="114">
        <v>6</v>
      </c>
      <c r="R10" s="232"/>
      <c r="S10" s="232"/>
      <c r="T10" s="232"/>
      <c r="U10" s="232"/>
      <c r="V10" s="232">
        <f t="shared" si="0"/>
        <v>0</v>
      </c>
    </row>
    <row r="11" spans="1:22" ht="19.5" customHeight="1">
      <c r="A11" s="112"/>
      <c r="B11" s="216">
        <v>6</v>
      </c>
      <c r="C11" s="204" t="s">
        <v>134</v>
      </c>
      <c r="D11" s="203">
        <v>6</v>
      </c>
      <c r="E11" s="169" t="s">
        <v>340</v>
      </c>
      <c r="F11" s="202" t="s">
        <v>163</v>
      </c>
      <c r="G11" s="169" t="s">
        <v>756</v>
      </c>
      <c r="H11" s="168" t="str">
        <f>VLOOKUP(E11,WD!$C$6:$E$13,3,FALSE)</f>
        <v>RBVA-TO</v>
      </c>
      <c r="I11" s="169" t="s">
        <v>163</v>
      </c>
      <c r="J11" s="168" t="str">
        <f>VLOOKUP(G11,WD!$C$6:$E$13,3,FALSE)</f>
        <v>J&amp;M</v>
      </c>
      <c r="K11" s="169">
        <v>2</v>
      </c>
      <c r="L11" s="169">
        <v>42</v>
      </c>
      <c r="M11" s="169">
        <v>16</v>
      </c>
      <c r="N11" s="217">
        <v>0</v>
      </c>
      <c r="O11" s="71" t="s">
        <v>1016</v>
      </c>
      <c r="P11" s="183"/>
      <c r="Q11" s="114">
        <v>7</v>
      </c>
      <c r="R11" s="232"/>
      <c r="S11" s="232"/>
      <c r="T11" s="232"/>
      <c r="U11" s="232"/>
      <c r="V11" s="232">
        <f t="shared" si="0"/>
        <v>0</v>
      </c>
    </row>
    <row r="12" spans="1:22" ht="19.5" customHeight="1">
      <c r="A12" s="112"/>
      <c r="B12" s="216">
        <v>7</v>
      </c>
      <c r="C12" s="204" t="s">
        <v>134</v>
      </c>
      <c r="D12" s="203">
        <v>7</v>
      </c>
      <c r="E12" s="169" t="s">
        <v>341</v>
      </c>
      <c r="F12" s="202" t="s">
        <v>163</v>
      </c>
      <c r="G12" s="169" t="s">
        <v>755</v>
      </c>
      <c r="H12" s="168" t="str">
        <f>VLOOKUP(E12,WD!$C$6:$E$13,3,FALSE)</f>
        <v>RBVA-Shuffle</v>
      </c>
      <c r="I12" s="169" t="s">
        <v>163</v>
      </c>
      <c r="J12" s="168" t="str">
        <f>VLOOKUP(G12,WD!$C$6:$E$13,3,FALSE)</f>
        <v>葵青 - 西班牙</v>
      </c>
      <c r="K12" s="169">
        <v>2</v>
      </c>
      <c r="L12" s="169">
        <v>42</v>
      </c>
      <c r="M12" s="169">
        <v>30</v>
      </c>
      <c r="N12" s="217">
        <v>0</v>
      </c>
      <c r="O12" s="71" t="s">
        <v>1033</v>
      </c>
      <c r="P12" s="185"/>
      <c r="Q12" s="114">
        <v>8</v>
      </c>
      <c r="R12" s="232"/>
      <c r="S12" s="232"/>
      <c r="T12" s="232"/>
      <c r="U12" s="232"/>
      <c r="V12" s="232">
        <f t="shared" si="0"/>
        <v>0</v>
      </c>
    </row>
    <row r="13" spans="1:22" ht="19.5" customHeight="1" thickBot="1">
      <c r="A13" s="112"/>
      <c r="B13" s="218">
        <v>8</v>
      </c>
      <c r="C13" s="219" t="s">
        <v>134</v>
      </c>
      <c r="D13" s="220">
        <v>8</v>
      </c>
      <c r="E13" s="221" t="s">
        <v>342</v>
      </c>
      <c r="F13" s="222" t="s">
        <v>163</v>
      </c>
      <c r="G13" s="221" t="s">
        <v>758</v>
      </c>
      <c r="H13" s="223" t="str">
        <f>VLOOKUP(E13,WD!$C$6:$E$13,3,FALSE)</f>
        <v>EFX24-GIAY</v>
      </c>
      <c r="I13" s="221" t="s">
        <v>163</v>
      </c>
      <c r="J13" s="223" t="str">
        <f>VLOOKUP(G13,WD!$C$6:$E$13,3,FALSE)</f>
        <v>EFX24-LCWY</v>
      </c>
      <c r="K13" s="221">
        <v>2</v>
      </c>
      <c r="L13" s="221">
        <v>42</v>
      </c>
      <c r="M13" s="221">
        <v>26</v>
      </c>
      <c r="N13" s="224">
        <v>0</v>
      </c>
      <c r="O13" s="34" t="s">
        <v>1035</v>
      </c>
      <c r="P13" s="183"/>
      <c r="Q13" s="185"/>
      <c r="R13" s="184"/>
      <c r="S13" s="184"/>
      <c r="T13" s="184"/>
      <c r="U13" s="184"/>
      <c r="V13" s="184"/>
    </row>
    <row r="14" spans="1:22" ht="19.5" customHeight="1">
      <c r="A14" s="112"/>
      <c r="B14" s="209">
        <v>9</v>
      </c>
      <c r="C14" s="210" t="s">
        <v>134</v>
      </c>
      <c r="D14" s="211">
        <v>9</v>
      </c>
      <c r="E14" s="212" t="s">
        <v>340</v>
      </c>
      <c r="F14" s="213" t="s">
        <v>163</v>
      </c>
      <c r="G14" s="212" t="s">
        <v>757</v>
      </c>
      <c r="H14" s="214" t="str">
        <f>VLOOKUP(E14,WD!$C$6:$E$13,3,FALSE)</f>
        <v>RBVA-TO</v>
      </c>
      <c r="I14" s="212" t="s">
        <v>163</v>
      </c>
      <c r="J14" s="214" t="str">
        <f>VLOOKUP(G14,WD!$C$6:$E$13,3,FALSE)</f>
        <v>Infinity- Inside Out</v>
      </c>
      <c r="K14" s="212"/>
      <c r="L14" s="212"/>
      <c r="M14" s="212"/>
      <c r="N14" s="215"/>
      <c r="P14" s="183"/>
      <c r="Q14" s="185"/>
      <c r="R14" s="184"/>
      <c r="S14" s="184"/>
      <c r="T14" s="184"/>
      <c r="U14" s="184"/>
      <c r="V14" s="184"/>
    </row>
    <row r="15" spans="1:22" ht="19.5" customHeight="1">
      <c r="A15" s="112"/>
      <c r="B15" s="216">
        <v>10</v>
      </c>
      <c r="C15" s="204" t="s">
        <v>134</v>
      </c>
      <c r="D15" s="203">
        <v>10</v>
      </c>
      <c r="E15" s="169" t="s">
        <v>342</v>
      </c>
      <c r="F15" s="202" t="s">
        <v>163</v>
      </c>
      <c r="G15" s="169" t="s">
        <v>755</v>
      </c>
      <c r="H15" s="168" t="str">
        <f>VLOOKUP(E15,WD!$C$6:$E$13,3,FALSE)</f>
        <v>EFX24-GIAY</v>
      </c>
      <c r="I15" s="169" t="s">
        <v>163</v>
      </c>
      <c r="J15" s="168" t="str">
        <f>VLOOKUP(G15,WD!$C$6:$E$13,3,FALSE)</f>
        <v>葵青 - 西班牙</v>
      </c>
      <c r="K15" s="169"/>
      <c r="L15" s="169"/>
      <c r="M15" s="169"/>
      <c r="N15" s="217"/>
      <c r="P15" s="183"/>
      <c r="Q15" s="185"/>
      <c r="R15" s="184"/>
      <c r="S15" s="184"/>
      <c r="T15" s="184"/>
      <c r="U15" s="184"/>
      <c r="V15" s="184"/>
    </row>
    <row r="16" spans="1:22" ht="19.5" customHeight="1">
      <c r="A16" s="112"/>
      <c r="B16" s="216">
        <v>11</v>
      </c>
      <c r="C16" s="204" t="s">
        <v>134</v>
      </c>
      <c r="D16" s="203">
        <v>11</v>
      </c>
      <c r="E16" s="169" t="s">
        <v>343</v>
      </c>
      <c r="F16" s="202" t="s">
        <v>163</v>
      </c>
      <c r="G16" s="169" t="s">
        <v>756</v>
      </c>
      <c r="H16" s="168" t="str">
        <f>VLOOKUP(E16,WD!$C$6:$E$13,3,FALSE)</f>
        <v>EFX24-Red Ice</v>
      </c>
      <c r="I16" s="169" t="s">
        <v>163</v>
      </c>
      <c r="J16" s="168" t="str">
        <f>VLOOKUP(G16,WD!$C$6:$E$13,3,FALSE)</f>
        <v>J&amp;M</v>
      </c>
      <c r="K16" s="169"/>
      <c r="L16" s="169"/>
      <c r="M16" s="169"/>
      <c r="N16" s="217"/>
      <c r="P16" s="183"/>
      <c r="Q16" s="185"/>
      <c r="R16" s="184"/>
      <c r="S16" s="184"/>
      <c r="T16" s="184"/>
      <c r="U16" s="184"/>
      <c r="V16" s="184"/>
    </row>
    <row r="17" spans="1:14" ht="19.5" customHeight="1" thickBot="1">
      <c r="A17" s="112"/>
      <c r="B17" s="218">
        <v>12</v>
      </c>
      <c r="C17" s="219" t="s">
        <v>134</v>
      </c>
      <c r="D17" s="220">
        <v>12</v>
      </c>
      <c r="E17" s="221" t="s">
        <v>341</v>
      </c>
      <c r="F17" s="222" t="s">
        <v>163</v>
      </c>
      <c r="G17" s="221" t="s">
        <v>758</v>
      </c>
      <c r="H17" s="223" t="str">
        <f>VLOOKUP(E17,WD!$C$6:$E$13,3,FALSE)</f>
        <v>RBVA-Shuffle</v>
      </c>
      <c r="I17" s="221" t="s">
        <v>163</v>
      </c>
      <c r="J17" s="223" t="str">
        <f>VLOOKUP(G17,WD!$C$6:$E$13,3,FALSE)</f>
        <v>EFX24-LCWY</v>
      </c>
      <c r="K17" s="221"/>
      <c r="L17" s="221"/>
      <c r="M17" s="221"/>
      <c r="N17" s="224"/>
    </row>
    <row r="18" spans="1:14" ht="19.5" customHeight="1">
      <c r="A18" s="113"/>
      <c r="B18" s="209">
        <v>13</v>
      </c>
      <c r="C18" s="210" t="s">
        <v>134</v>
      </c>
      <c r="D18" s="211">
        <v>13</v>
      </c>
      <c r="E18" s="212" t="s">
        <v>343</v>
      </c>
      <c r="F18" s="213" t="s">
        <v>163</v>
      </c>
      <c r="G18" s="212" t="s">
        <v>755</v>
      </c>
      <c r="H18" s="214" t="str">
        <f>VLOOKUP(E18,WD!$C$6:$E$13,3,FALSE)</f>
        <v>EFX24-Red Ice</v>
      </c>
      <c r="I18" s="212" t="s">
        <v>163</v>
      </c>
      <c r="J18" s="214" t="str">
        <f>VLOOKUP(G18,WD!$C$6:$E$13,3,FALSE)</f>
        <v>葵青 - 西班牙</v>
      </c>
      <c r="K18" s="212"/>
      <c r="L18" s="212"/>
      <c r="M18" s="212"/>
      <c r="N18" s="215"/>
    </row>
    <row r="19" spans="1:14" ht="19.5" customHeight="1">
      <c r="A19" s="113"/>
      <c r="B19" s="216">
        <v>14</v>
      </c>
      <c r="C19" s="204" t="s">
        <v>134</v>
      </c>
      <c r="D19" s="203">
        <v>14</v>
      </c>
      <c r="E19" s="169" t="s">
        <v>342</v>
      </c>
      <c r="F19" s="202" t="s">
        <v>163</v>
      </c>
      <c r="G19" s="169" t="s">
        <v>756</v>
      </c>
      <c r="H19" s="168" t="str">
        <f>VLOOKUP(E19,WD!$C$6:$E$13,3,FALSE)</f>
        <v>EFX24-GIAY</v>
      </c>
      <c r="I19" s="169" t="s">
        <v>163</v>
      </c>
      <c r="J19" s="168" t="str">
        <f>VLOOKUP(G19,WD!$C$6:$E$13,3,FALSE)</f>
        <v>J&amp;M</v>
      </c>
      <c r="K19" s="169"/>
      <c r="L19" s="169"/>
      <c r="M19" s="169"/>
      <c r="N19" s="217"/>
    </row>
    <row r="20" spans="1:14" ht="19.5" customHeight="1">
      <c r="A20" s="113">
        <f aca="true" t="shared" si="1" ref="A20:A33">IF(IV19&lt;&gt;IV19,IV19,"")</f>
      </c>
      <c r="B20" s="216">
        <v>15</v>
      </c>
      <c r="C20" s="204" t="s">
        <v>134</v>
      </c>
      <c r="D20" s="203">
        <v>15</v>
      </c>
      <c r="E20" s="169" t="s">
        <v>341</v>
      </c>
      <c r="F20" s="202" t="s">
        <v>163</v>
      </c>
      <c r="G20" s="169" t="s">
        <v>757</v>
      </c>
      <c r="H20" s="168" t="str">
        <f>VLOOKUP(E20,WD!$C$6:$E$13,3,FALSE)</f>
        <v>RBVA-Shuffle</v>
      </c>
      <c r="I20" s="169" t="s">
        <v>163</v>
      </c>
      <c r="J20" s="168" t="str">
        <f>VLOOKUP(G20,WD!$C$6:$E$13,3,FALSE)</f>
        <v>Infinity- Inside Out</v>
      </c>
      <c r="K20" s="169"/>
      <c r="L20" s="169"/>
      <c r="M20" s="169"/>
      <c r="N20" s="217"/>
    </row>
    <row r="21" spans="1:14" ht="19.5" customHeight="1" thickBot="1">
      <c r="A21" s="113">
        <f t="shared" si="1"/>
      </c>
      <c r="B21" s="218">
        <v>16</v>
      </c>
      <c r="C21" s="219" t="s">
        <v>134</v>
      </c>
      <c r="D21" s="220">
        <v>16</v>
      </c>
      <c r="E21" s="221" t="s">
        <v>340</v>
      </c>
      <c r="F21" s="222" t="s">
        <v>163</v>
      </c>
      <c r="G21" s="221" t="s">
        <v>758</v>
      </c>
      <c r="H21" s="223" t="str">
        <f>VLOOKUP(E21,WD!$C$6:$E$13,3,FALSE)</f>
        <v>RBVA-TO</v>
      </c>
      <c r="I21" s="221" t="s">
        <v>163</v>
      </c>
      <c r="J21" s="223" t="str">
        <f>VLOOKUP(G21,WD!$C$6:$E$13,3,FALSE)</f>
        <v>EFX24-LCWY</v>
      </c>
      <c r="K21" s="221"/>
      <c r="L21" s="221"/>
      <c r="M21" s="221"/>
      <c r="N21" s="224"/>
    </row>
    <row r="22" spans="1:14" ht="19.5" customHeight="1">
      <c r="A22" s="113">
        <f t="shared" si="1"/>
      </c>
      <c r="B22" s="209">
        <v>17</v>
      </c>
      <c r="C22" s="210" t="s">
        <v>134</v>
      </c>
      <c r="D22" s="211">
        <v>17</v>
      </c>
      <c r="E22" s="212" t="s">
        <v>341</v>
      </c>
      <c r="F22" s="213" t="s">
        <v>163</v>
      </c>
      <c r="G22" s="212" t="s">
        <v>342</v>
      </c>
      <c r="H22" s="214" t="str">
        <f>VLOOKUP(E22,WD!$C$6:$E$13,3,FALSE)</f>
        <v>RBVA-Shuffle</v>
      </c>
      <c r="I22" s="212" t="s">
        <v>163</v>
      </c>
      <c r="J22" s="214" t="str">
        <f>VLOOKUP(G22,WD!$C$6:$E$13,3,FALSE)</f>
        <v>EFX24-GIAY</v>
      </c>
      <c r="K22" s="212"/>
      <c r="L22" s="212"/>
      <c r="M22" s="212"/>
      <c r="N22" s="215"/>
    </row>
    <row r="23" spans="1:14" ht="19.5" customHeight="1">
      <c r="A23" s="113">
        <f t="shared" si="1"/>
      </c>
      <c r="B23" s="216">
        <v>18</v>
      </c>
      <c r="C23" s="204" t="s">
        <v>134</v>
      </c>
      <c r="D23" s="203">
        <v>18</v>
      </c>
      <c r="E23" s="169" t="s">
        <v>340</v>
      </c>
      <c r="F23" s="202" t="s">
        <v>163</v>
      </c>
      <c r="G23" s="169" t="s">
        <v>343</v>
      </c>
      <c r="H23" s="168" t="str">
        <f>VLOOKUP(E23,WD!$C$6:$E$13,3,FALSE)</f>
        <v>RBVA-TO</v>
      </c>
      <c r="I23" s="169" t="s">
        <v>163</v>
      </c>
      <c r="J23" s="168" t="str">
        <f>VLOOKUP(G23,WD!$C$6:$E$13,3,FALSE)</f>
        <v>EFX24-Red Ice</v>
      </c>
      <c r="K23" s="169"/>
      <c r="L23" s="169"/>
      <c r="M23" s="169"/>
      <c r="N23" s="217"/>
    </row>
    <row r="24" spans="1:14" ht="19.5" customHeight="1">
      <c r="A24" s="113">
        <f t="shared" si="1"/>
      </c>
      <c r="B24" s="216">
        <v>19</v>
      </c>
      <c r="C24" s="204" t="s">
        <v>134</v>
      </c>
      <c r="D24" s="203">
        <v>19</v>
      </c>
      <c r="E24" s="169" t="s">
        <v>758</v>
      </c>
      <c r="F24" s="202" t="s">
        <v>163</v>
      </c>
      <c r="G24" s="169" t="s">
        <v>755</v>
      </c>
      <c r="H24" s="168" t="str">
        <f>VLOOKUP(E24,WD!$C$6:$E$13,3,FALSE)</f>
        <v>EFX24-LCWY</v>
      </c>
      <c r="I24" s="169" t="s">
        <v>163</v>
      </c>
      <c r="J24" s="168" t="str">
        <f>VLOOKUP(G24,WD!$C$6:$E$13,3,FALSE)</f>
        <v>葵青 - 西班牙</v>
      </c>
      <c r="K24" s="169"/>
      <c r="L24" s="169"/>
      <c r="M24" s="169"/>
      <c r="N24" s="217"/>
    </row>
    <row r="25" spans="1:14" ht="19.5" customHeight="1" thickBot="1">
      <c r="A25" s="113">
        <f t="shared" si="1"/>
      </c>
      <c r="B25" s="218">
        <v>20</v>
      </c>
      <c r="C25" s="219" t="s">
        <v>134</v>
      </c>
      <c r="D25" s="220">
        <v>20</v>
      </c>
      <c r="E25" s="221" t="s">
        <v>757</v>
      </c>
      <c r="F25" s="222" t="s">
        <v>163</v>
      </c>
      <c r="G25" s="221" t="s">
        <v>756</v>
      </c>
      <c r="H25" s="223" t="str">
        <f>VLOOKUP(E25,WD!$C$6:$E$13,3,FALSE)</f>
        <v>Infinity- Inside Out</v>
      </c>
      <c r="I25" s="221" t="s">
        <v>163</v>
      </c>
      <c r="J25" s="223" t="str">
        <f>VLOOKUP(G25,WD!$C$6:$E$13,3,FALSE)</f>
        <v>J&amp;M</v>
      </c>
      <c r="K25" s="221"/>
      <c r="L25" s="221"/>
      <c r="M25" s="221"/>
      <c r="N25" s="224"/>
    </row>
    <row r="26" spans="1:14" ht="19.5" customHeight="1">
      <c r="A26" s="113">
        <f t="shared" si="1"/>
      </c>
      <c r="B26" s="209">
        <v>21</v>
      </c>
      <c r="C26" s="210" t="s">
        <v>134</v>
      </c>
      <c r="D26" s="211">
        <v>21</v>
      </c>
      <c r="E26" s="212" t="s">
        <v>758</v>
      </c>
      <c r="F26" s="213" t="s">
        <v>163</v>
      </c>
      <c r="G26" s="212" t="s">
        <v>756</v>
      </c>
      <c r="H26" s="214" t="str">
        <f>VLOOKUP(E26,WD!$C$6:$E$13,3,FALSE)</f>
        <v>EFX24-LCWY</v>
      </c>
      <c r="I26" s="212" t="s">
        <v>163</v>
      </c>
      <c r="J26" s="214" t="str">
        <f>VLOOKUP(G26,WD!$C$6:$E$13,3,FALSE)</f>
        <v>J&amp;M</v>
      </c>
      <c r="K26" s="212"/>
      <c r="L26" s="212"/>
      <c r="M26" s="212"/>
      <c r="N26" s="215"/>
    </row>
    <row r="27" spans="1:14" ht="19.5" customHeight="1">
      <c r="A27" s="113">
        <f t="shared" si="1"/>
      </c>
      <c r="B27" s="216">
        <v>22</v>
      </c>
      <c r="C27" s="204" t="s">
        <v>134</v>
      </c>
      <c r="D27" s="203">
        <v>22</v>
      </c>
      <c r="E27" s="169" t="s">
        <v>341</v>
      </c>
      <c r="F27" s="202" t="s">
        <v>163</v>
      </c>
      <c r="G27" s="169" t="s">
        <v>343</v>
      </c>
      <c r="H27" s="168" t="str">
        <f>VLOOKUP(E27,WD!$C$6:$E$13,3,FALSE)</f>
        <v>RBVA-Shuffle</v>
      </c>
      <c r="I27" s="169" t="s">
        <v>163</v>
      </c>
      <c r="J27" s="168" t="str">
        <f>VLOOKUP(G27,WD!$C$6:$E$13,3,FALSE)</f>
        <v>EFX24-Red Ice</v>
      </c>
      <c r="K27" s="169"/>
      <c r="L27" s="169"/>
      <c r="M27" s="169"/>
      <c r="N27" s="217"/>
    </row>
    <row r="28" spans="1:14" ht="19.5" customHeight="1">
      <c r="A28" s="113">
        <f t="shared" si="1"/>
      </c>
      <c r="B28" s="216">
        <v>23</v>
      </c>
      <c r="C28" s="204" t="s">
        <v>134</v>
      </c>
      <c r="D28" s="203">
        <v>23</v>
      </c>
      <c r="E28" s="169" t="s">
        <v>340</v>
      </c>
      <c r="F28" s="202" t="s">
        <v>163</v>
      </c>
      <c r="G28" s="169" t="s">
        <v>342</v>
      </c>
      <c r="H28" s="168" t="str">
        <f>VLOOKUP(E28,WD!$C$6:$E$13,3,FALSE)</f>
        <v>RBVA-TO</v>
      </c>
      <c r="I28" s="169" t="s">
        <v>163</v>
      </c>
      <c r="J28" s="168" t="str">
        <f>VLOOKUP(G28,WD!$C$6:$E$13,3,FALSE)</f>
        <v>EFX24-GIAY</v>
      </c>
      <c r="K28" s="169"/>
      <c r="L28" s="169"/>
      <c r="M28" s="169"/>
      <c r="N28" s="217"/>
    </row>
    <row r="29" spans="1:14" ht="19.5" customHeight="1" thickBot="1">
      <c r="A29" s="113">
        <f t="shared" si="1"/>
      </c>
      <c r="B29" s="218">
        <v>24</v>
      </c>
      <c r="C29" s="219" t="s">
        <v>134</v>
      </c>
      <c r="D29" s="220">
        <v>24</v>
      </c>
      <c r="E29" s="221" t="s">
        <v>757</v>
      </c>
      <c r="F29" s="222" t="s">
        <v>163</v>
      </c>
      <c r="G29" s="221" t="s">
        <v>755</v>
      </c>
      <c r="H29" s="223" t="str">
        <f>VLOOKUP(E29,WD!$C$6:$E$13,3,FALSE)</f>
        <v>Infinity- Inside Out</v>
      </c>
      <c r="I29" s="221" t="s">
        <v>163</v>
      </c>
      <c r="J29" s="223" t="str">
        <f>VLOOKUP(G29,WD!$C$6:$E$13,3,FALSE)</f>
        <v>葵青 - 西班牙</v>
      </c>
      <c r="K29" s="221"/>
      <c r="L29" s="221"/>
      <c r="M29" s="221"/>
      <c r="N29" s="224"/>
    </row>
    <row r="30" spans="1:14" ht="19.5" customHeight="1">
      <c r="A30" s="113">
        <f t="shared" si="1"/>
      </c>
      <c r="B30" s="209">
        <v>25</v>
      </c>
      <c r="C30" s="210" t="s">
        <v>134</v>
      </c>
      <c r="D30" s="211">
        <v>25</v>
      </c>
      <c r="E30" s="212" t="s">
        <v>756</v>
      </c>
      <c r="F30" s="213" t="s">
        <v>163</v>
      </c>
      <c r="G30" s="212" t="s">
        <v>755</v>
      </c>
      <c r="H30" s="214" t="str">
        <f>VLOOKUP(E30,WD!$C$6:$E$13,3,FALSE)</f>
        <v>J&amp;M</v>
      </c>
      <c r="I30" s="212" t="s">
        <v>163</v>
      </c>
      <c r="J30" s="214" t="str">
        <f>VLOOKUP(G30,WD!$C$6:$E$13,3,FALSE)</f>
        <v>葵青 - 西班牙</v>
      </c>
      <c r="K30" s="212"/>
      <c r="L30" s="212"/>
      <c r="M30" s="212"/>
      <c r="N30" s="215"/>
    </row>
    <row r="31" spans="1:14" ht="19.5" customHeight="1">
      <c r="A31" s="113">
        <f t="shared" si="1"/>
      </c>
      <c r="B31" s="216">
        <v>26</v>
      </c>
      <c r="C31" s="204" t="s">
        <v>134</v>
      </c>
      <c r="D31" s="203">
        <v>26</v>
      </c>
      <c r="E31" s="169" t="s">
        <v>758</v>
      </c>
      <c r="F31" s="202" t="s">
        <v>163</v>
      </c>
      <c r="G31" s="169" t="s">
        <v>757</v>
      </c>
      <c r="H31" s="168" t="str">
        <f>VLOOKUP(E31,WD!$C$6:$E$13,3,FALSE)</f>
        <v>EFX24-LCWY</v>
      </c>
      <c r="I31" s="169" t="s">
        <v>163</v>
      </c>
      <c r="J31" s="168" t="str">
        <f>VLOOKUP(G31,WD!$C$6:$E$13,3,FALSE)</f>
        <v>Infinity- Inside Out</v>
      </c>
      <c r="K31" s="169"/>
      <c r="L31" s="169"/>
      <c r="M31" s="169"/>
      <c r="N31" s="217"/>
    </row>
    <row r="32" spans="1:14" ht="19.5" customHeight="1">
      <c r="A32" s="113">
        <f t="shared" si="1"/>
      </c>
      <c r="B32" s="216">
        <v>27</v>
      </c>
      <c r="C32" s="204" t="s">
        <v>134</v>
      </c>
      <c r="D32" s="203">
        <v>27</v>
      </c>
      <c r="E32" s="169" t="s">
        <v>342</v>
      </c>
      <c r="F32" s="202" t="s">
        <v>163</v>
      </c>
      <c r="G32" s="169" t="s">
        <v>343</v>
      </c>
      <c r="H32" s="168" t="str">
        <f>VLOOKUP(E32,WD!$C$6:$E$13,3,FALSE)</f>
        <v>EFX24-GIAY</v>
      </c>
      <c r="I32" s="169" t="s">
        <v>163</v>
      </c>
      <c r="J32" s="168" t="str">
        <f>VLOOKUP(G32,WD!$C$6:$E$13,3,FALSE)</f>
        <v>EFX24-Red Ice</v>
      </c>
      <c r="K32" s="169"/>
      <c r="L32" s="169"/>
      <c r="M32" s="169"/>
      <c r="N32" s="217"/>
    </row>
    <row r="33" spans="1:14" ht="19.5" customHeight="1" thickBot="1">
      <c r="A33" s="113">
        <f t="shared" si="1"/>
      </c>
      <c r="B33" s="218">
        <v>28</v>
      </c>
      <c r="C33" s="219" t="s">
        <v>759</v>
      </c>
      <c r="D33" s="220">
        <v>28</v>
      </c>
      <c r="E33" s="221" t="s">
        <v>340</v>
      </c>
      <c r="F33" s="222" t="s">
        <v>163</v>
      </c>
      <c r="G33" s="221" t="s">
        <v>341</v>
      </c>
      <c r="H33" s="223" t="str">
        <f>VLOOKUP(E33,WD!$C$6:$E$13,3,FALSE)</f>
        <v>RBVA-TO</v>
      </c>
      <c r="I33" s="221" t="s">
        <v>163</v>
      </c>
      <c r="J33" s="223" t="str">
        <f>VLOOKUP(G33,WD!$C$6:$E$13,3,FALSE)</f>
        <v>RBVA-Shuffle</v>
      </c>
      <c r="K33" s="221"/>
      <c r="L33" s="221"/>
      <c r="M33" s="221"/>
      <c r="N33" s="224"/>
    </row>
  </sheetData>
  <sheetProtection selectLockedCells="1" selectUnlockedCells="1"/>
  <mergeCells count="1">
    <mergeCell ref="H3:J3"/>
  </mergeCells>
  <printOptions horizontalCentered="1" verticalCentered="1"/>
  <pageMargins left="0.39375" right="0.39375" top="0.39375" bottom="0.39375" header="0.5118055555555555" footer="0.5118055555555555"/>
  <pageSetup horizontalDpi="300" verticalDpi="300" orientation="landscape" paperSize="9" scale="6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35"/>
  <sheetViews>
    <sheetView zoomScale="55" zoomScaleNormal="55" zoomScalePageLayoutView="0" workbookViewId="0" topLeftCell="A1">
      <selection activeCell="A1" sqref="A1"/>
    </sheetView>
  </sheetViews>
  <sheetFormatPr defaultColWidth="7.69921875" defaultRowHeight="15"/>
  <cols>
    <col min="1" max="1" width="10.796875" style="76" customWidth="1"/>
    <col min="2" max="2" width="20.796875" style="309" customWidth="1"/>
    <col min="3" max="4" width="20.796875" style="81" customWidth="1"/>
    <col min="5" max="5" width="20.796875" style="76" customWidth="1"/>
    <col min="6" max="6" width="20.796875" style="81" customWidth="1"/>
    <col min="7" max="9" width="20.796875" style="76" customWidth="1"/>
    <col min="10" max="10" width="15.796875" style="76" customWidth="1"/>
    <col min="11" max="15" width="11" style="76" customWidth="1"/>
    <col min="16" max="16" width="11.796875" style="76" customWidth="1"/>
    <col min="17" max="16384" width="7.69921875" style="76" customWidth="1"/>
  </cols>
  <sheetData>
    <row r="1" spans="1:5" ht="18.75">
      <c r="A1" s="72"/>
      <c r="B1" s="388" t="s">
        <v>436</v>
      </c>
      <c r="C1" s="287"/>
      <c r="D1" s="287"/>
      <c r="E1" s="75"/>
    </row>
    <row r="2" spans="2:5" ht="18.75">
      <c r="B2" s="286" t="s">
        <v>790</v>
      </c>
      <c r="C2" s="287"/>
      <c r="D2" s="287"/>
      <c r="E2" s="75"/>
    </row>
    <row r="3" spans="2:9" ht="18.75">
      <c r="B3" s="288"/>
      <c r="C3" s="289"/>
      <c r="D3" s="289"/>
      <c r="E3" s="290"/>
      <c r="F3" s="291"/>
      <c r="G3" s="72"/>
      <c r="H3" s="72"/>
      <c r="I3" s="72"/>
    </row>
    <row r="4" spans="2:18" ht="18.75">
      <c r="B4" s="292" t="s">
        <v>134</v>
      </c>
      <c r="C4" s="292" t="s">
        <v>135</v>
      </c>
      <c r="D4" s="292" t="s">
        <v>172</v>
      </c>
      <c r="E4" s="292" t="s">
        <v>173</v>
      </c>
      <c r="F4" s="292" t="s">
        <v>168</v>
      </c>
      <c r="G4" s="292" t="s">
        <v>169</v>
      </c>
      <c r="H4" s="292" t="s">
        <v>170</v>
      </c>
      <c r="I4" s="292" t="s">
        <v>171</v>
      </c>
      <c r="K4" s="81"/>
      <c r="P4" s="81"/>
      <c r="Q4" s="81"/>
      <c r="R4" s="81"/>
    </row>
    <row r="5" spans="2:9" ht="18.75">
      <c r="B5" s="293" t="s">
        <v>174</v>
      </c>
      <c r="C5" s="293" t="s">
        <v>175</v>
      </c>
      <c r="D5" s="293" t="s">
        <v>176</v>
      </c>
      <c r="E5" s="293" t="s">
        <v>177</v>
      </c>
      <c r="F5" s="293" t="s">
        <v>178</v>
      </c>
      <c r="G5" s="293" t="s">
        <v>179</v>
      </c>
      <c r="H5" s="293" t="s">
        <v>180</v>
      </c>
      <c r="I5" s="293" t="s">
        <v>181</v>
      </c>
    </row>
    <row r="6" spans="2:9" ht="18.75">
      <c r="B6" s="293" t="s">
        <v>182</v>
      </c>
      <c r="C6" s="293" t="s">
        <v>183</v>
      </c>
      <c r="D6" s="293" t="s">
        <v>184</v>
      </c>
      <c r="E6" s="293" t="s">
        <v>185</v>
      </c>
      <c r="F6" s="293" t="s">
        <v>186</v>
      </c>
      <c r="G6" s="293" t="s">
        <v>187</v>
      </c>
      <c r="H6" s="293" t="s">
        <v>188</v>
      </c>
      <c r="I6" s="293" t="s">
        <v>189</v>
      </c>
    </row>
    <row r="7" spans="2:9" ht="19.5" thickBot="1">
      <c r="B7" s="294" t="s">
        <v>190</v>
      </c>
      <c r="C7" s="294" t="s">
        <v>191</v>
      </c>
      <c r="D7" s="294" t="s">
        <v>192</v>
      </c>
      <c r="E7" s="294" t="s">
        <v>193</v>
      </c>
      <c r="F7" s="294" t="s">
        <v>194</v>
      </c>
      <c r="G7" s="294" t="s">
        <v>195</v>
      </c>
      <c r="H7" s="294" t="s">
        <v>196</v>
      </c>
      <c r="I7" s="294" t="s">
        <v>197</v>
      </c>
    </row>
    <row r="8" spans="2:9" ht="18.75">
      <c r="B8" s="295" t="s">
        <v>115</v>
      </c>
      <c r="C8" s="296" t="s">
        <v>114</v>
      </c>
      <c r="D8" s="296" t="s">
        <v>113</v>
      </c>
      <c r="E8" s="296" t="s">
        <v>112</v>
      </c>
      <c r="F8" s="296" t="s">
        <v>111</v>
      </c>
      <c r="G8" s="296" t="s">
        <v>110</v>
      </c>
      <c r="H8" s="296" t="s">
        <v>109</v>
      </c>
      <c r="I8" s="297" t="s">
        <v>108</v>
      </c>
    </row>
    <row r="9" spans="2:9" ht="18.75">
      <c r="B9" s="394" t="s">
        <v>116</v>
      </c>
      <c r="C9" s="395" t="s">
        <v>118</v>
      </c>
      <c r="D9" s="395" t="s">
        <v>124</v>
      </c>
      <c r="E9" s="395" t="s">
        <v>120</v>
      </c>
      <c r="F9" s="395" t="s">
        <v>117</v>
      </c>
      <c r="G9" s="395" t="s">
        <v>121</v>
      </c>
      <c r="H9" s="395" t="s">
        <v>122</v>
      </c>
      <c r="I9" s="396" t="s">
        <v>434</v>
      </c>
    </row>
    <row r="10" spans="2:9" ht="19.5" thickBot="1">
      <c r="B10" s="397"/>
      <c r="C10" s="306"/>
      <c r="D10" s="306"/>
      <c r="E10" s="306"/>
      <c r="F10" s="305" t="s">
        <v>126</v>
      </c>
      <c r="G10" s="398" t="s">
        <v>125</v>
      </c>
      <c r="H10" s="399" t="s">
        <v>435</v>
      </c>
      <c r="I10" s="400" t="s">
        <v>433</v>
      </c>
    </row>
    <row r="11" spans="2:7" ht="18.75">
      <c r="B11" s="308"/>
      <c r="C11" s="291"/>
      <c r="D11" s="291"/>
      <c r="E11" s="72"/>
      <c r="F11" s="291"/>
      <c r="G11" s="72"/>
    </row>
    <row r="12" ht="18.75">
      <c r="D12" s="76"/>
    </row>
    <row r="13" spans="2:4" ht="18.75">
      <c r="B13" s="454" t="s">
        <v>807</v>
      </c>
      <c r="D13" s="76"/>
    </row>
    <row r="14" spans="3:4" ht="18.75">
      <c r="C14" s="316"/>
      <c r="D14" s="76"/>
    </row>
    <row r="15" spans="3:15" ht="18.75">
      <c r="C15" s="330"/>
      <c r="D15" s="310"/>
      <c r="E15" s="327"/>
      <c r="F15" s="310"/>
      <c r="M15" s="327"/>
      <c r="N15" s="327"/>
      <c r="O15" s="67"/>
    </row>
    <row r="16" spans="3:4" ht="18.75">
      <c r="C16" s="313"/>
      <c r="D16" s="309"/>
    </row>
    <row r="17" spans="2:8" ht="18.75">
      <c r="B17" s="76"/>
      <c r="C17" s="76"/>
      <c r="D17" s="310" t="s">
        <v>778</v>
      </c>
      <c r="E17" s="311"/>
      <c r="F17" s="76"/>
      <c r="H17" s="81"/>
    </row>
    <row r="18" spans="2:8" ht="18.75">
      <c r="B18" s="76"/>
      <c r="C18" s="76"/>
      <c r="D18" s="314" t="str">
        <f>WD!E38</f>
        <v>變腫暴隊</v>
      </c>
      <c r="E18" s="315"/>
      <c r="F18" s="309"/>
      <c r="H18" s="81"/>
    </row>
    <row r="19" spans="2:8" ht="18.75">
      <c r="B19" s="76"/>
      <c r="C19" s="76"/>
      <c r="D19" s="312"/>
      <c r="E19" s="84"/>
      <c r="F19" s="309" t="s">
        <v>778</v>
      </c>
      <c r="H19" s="81"/>
    </row>
    <row r="20" spans="2:8" ht="18.75">
      <c r="B20" s="76"/>
      <c r="C20" s="76"/>
      <c r="D20" s="312"/>
      <c r="E20" s="84"/>
      <c r="F20" s="317" t="str">
        <f>D18</f>
        <v>變腫暴隊</v>
      </c>
      <c r="H20" s="81"/>
    </row>
    <row r="21" spans="2:8" ht="18.75">
      <c r="B21" s="76"/>
      <c r="C21" s="76"/>
      <c r="E21" s="90"/>
      <c r="F21" s="318"/>
      <c r="H21" s="81"/>
    </row>
    <row r="22" spans="2:6" ht="18.75">
      <c r="B22" s="76"/>
      <c r="C22" s="182"/>
      <c r="D22" s="321" t="s">
        <v>777</v>
      </c>
      <c r="E22" s="322"/>
      <c r="F22" s="323"/>
    </row>
    <row r="23" spans="2:9" ht="18.75">
      <c r="B23" s="76"/>
      <c r="C23" s="76"/>
      <c r="D23" s="76"/>
      <c r="F23" s="323" t="s">
        <v>255</v>
      </c>
      <c r="G23" s="96"/>
      <c r="H23" s="314" t="str">
        <f>F20</f>
        <v>變腫暴隊</v>
      </c>
      <c r="I23" s="98" t="s">
        <v>792</v>
      </c>
    </row>
    <row r="24" spans="2:8" ht="18.75">
      <c r="B24" s="76"/>
      <c r="C24" s="76"/>
      <c r="D24" s="310" t="s">
        <v>198</v>
      </c>
      <c r="E24" s="324"/>
      <c r="F24" s="325" t="s">
        <v>1074</v>
      </c>
      <c r="H24" s="81"/>
    </row>
    <row r="25" spans="2:8" ht="18.75">
      <c r="B25" s="76"/>
      <c r="C25" s="76"/>
      <c r="D25" s="314" t="str">
        <f>WD!E52</f>
        <v>欣欣杯</v>
      </c>
      <c r="E25" s="315"/>
      <c r="F25" s="325"/>
      <c r="H25" s="81"/>
    </row>
    <row r="26" spans="2:8" ht="18.75">
      <c r="B26" s="76"/>
      <c r="C26" s="76"/>
      <c r="D26" s="312"/>
      <c r="E26" s="84" t="s">
        <v>247</v>
      </c>
      <c r="F26" s="326"/>
      <c r="H26" s="81"/>
    </row>
    <row r="27" spans="2:8" ht="18.75">
      <c r="B27" s="76"/>
      <c r="C27" s="76"/>
      <c r="D27" s="312"/>
      <c r="E27" s="90" t="s">
        <v>1072</v>
      </c>
      <c r="F27" s="326" t="str">
        <f>D25</f>
        <v>欣欣杯</v>
      </c>
      <c r="H27" s="81"/>
    </row>
    <row r="28" spans="2:8" ht="18.75">
      <c r="B28" s="76"/>
      <c r="C28" s="76"/>
      <c r="D28" s="81" t="s">
        <v>199</v>
      </c>
      <c r="E28" s="90"/>
      <c r="F28" s="310"/>
      <c r="H28" s="81"/>
    </row>
    <row r="29" spans="2:8" ht="18.75">
      <c r="B29" s="76"/>
      <c r="C29" s="76"/>
      <c r="D29" s="328" t="str">
        <f>WD!E54</f>
        <v>Bvbjunior - 欣晴隊</v>
      </c>
      <c r="E29" s="322"/>
      <c r="F29" s="310"/>
      <c r="H29" s="81"/>
    </row>
    <row r="30" spans="2:8" ht="18.75">
      <c r="B30" s="76"/>
      <c r="C30" s="76"/>
      <c r="D30" s="76"/>
      <c r="F30" s="310"/>
      <c r="H30" s="81"/>
    </row>
    <row r="31" spans="2:8" ht="18.75">
      <c r="B31" s="332"/>
      <c r="C31" s="320"/>
      <c r="E31" s="313"/>
      <c r="F31" s="309"/>
      <c r="H31" s="81"/>
    </row>
    <row r="32" spans="2:8" ht="18.75">
      <c r="B32" s="312"/>
      <c r="C32" s="313"/>
      <c r="D32" s="310" t="s">
        <v>760</v>
      </c>
      <c r="E32" s="311"/>
      <c r="F32" s="76"/>
      <c r="H32" s="81"/>
    </row>
    <row r="33" spans="2:8" ht="18.75">
      <c r="B33" s="312"/>
      <c r="C33" s="313"/>
      <c r="D33" s="314" t="str">
        <f>WD!E45</f>
        <v>Infinity - 希望唔好撞時間</v>
      </c>
      <c r="E33" s="315"/>
      <c r="F33" s="309"/>
      <c r="H33" s="81"/>
    </row>
    <row r="34" spans="2:8" ht="18.75">
      <c r="B34" s="312"/>
      <c r="C34" s="316"/>
      <c r="D34" s="312"/>
      <c r="E34" s="84"/>
      <c r="F34" s="309" t="s">
        <v>760</v>
      </c>
      <c r="H34" s="81"/>
    </row>
    <row r="35" spans="2:8" ht="18.75">
      <c r="B35" s="332"/>
      <c r="C35" s="320"/>
      <c r="D35" s="312"/>
      <c r="E35" s="84"/>
      <c r="F35" s="317" t="str">
        <f>D33</f>
        <v>Infinity - 希望唔好撞時間</v>
      </c>
      <c r="H35" s="81"/>
    </row>
    <row r="36" spans="3:8" ht="18.75">
      <c r="C36" s="330"/>
      <c r="E36" s="90"/>
      <c r="F36" s="318"/>
      <c r="H36" s="81"/>
    </row>
    <row r="37" spans="2:6" ht="18.75">
      <c r="B37" s="329"/>
      <c r="C37" s="313"/>
      <c r="D37" s="321" t="s">
        <v>777</v>
      </c>
      <c r="E37" s="322"/>
      <c r="F37" s="323"/>
    </row>
    <row r="38" spans="2:9" ht="18.75">
      <c r="B38" s="312"/>
      <c r="C38" s="313"/>
      <c r="D38" s="76"/>
      <c r="F38" s="323" t="s">
        <v>248</v>
      </c>
      <c r="G38" s="96"/>
      <c r="H38" s="314" t="str">
        <f>F35</f>
        <v>Infinity - 希望唔好撞時間</v>
      </c>
      <c r="I38" s="98" t="s">
        <v>793</v>
      </c>
    </row>
    <row r="39" spans="2:8" ht="18.75">
      <c r="B39" s="312"/>
      <c r="C39" s="313"/>
      <c r="D39" s="310"/>
      <c r="E39" s="324"/>
      <c r="F39" s="325" t="s">
        <v>1064</v>
      </c>
      <c r="H39" s="81"/>
    </row>
    <row r="40" spans="2:8" ht="18.75">
      <c r="B40" s="312"/>
      <c r="C40" s="316"/>
      <c r="D40" s="321" t="s">
        <v>777</v>
      </c>
      <c r="E40" s="315"/>
      <c r="F40" s="325"/>
      <c r="H40" s="81"/>
    </row>
    <row r="41" spans="2:8" ht="18.75">
      <c r="B41" s="455"/>
      <c r="C41" s="320"/>
      <c r="D41" s="312"/>
      <c r="E41" s="84"/>
      <c r="F41" s="326" t="s">
        <v>775</v>
      </c>
      <c r="H41" s="81"/>
    </row>
    <row r="42" spans="2:8" ht="18.75">
      <c r="B42" s="310"/>
      <c r="C42" s="311"/>
      <c r="D42" s="312"/>
      <c r="E42" s="84"/>
      <c r="F42" s="326" t="str">
        <f>D44</f>
        <v>BvbJunior - 一傳殺手</v>
      </c>
      <c r="H42" s="81"/>
    </row>
    <row r="43" spans="2:8" ht="18.75">
      <c r="B43" s="76"/>
      <c r="C43" s="76"/>
      <c r="D43" s="81" t="s">
        <v>775</v>
      </c>
      <c r="E43" s="90"/>
      <c r="F43" s="310"/>
      <c r="G43" s="182"/>
      <c r="H43" s="81"/>
    </row>
    <row r="44" spans="2:8" ht="18.75">
      <c r="B44" s="76"/>
      <c r="C44" s="182"/>
      <c r="D44" s="328" t="str">
        <f>WD!E47</f>
        <v>BvbJunior - 一傳殺手</v>
      </c>
      <c r="E44" s="322"/>
      <c r="F44" s="310"/>
      <c r="H44" s="81"/>
    </row>
    <row r="45" spans="2:8" ht="18.75">
      <c r="B45" s="76"/>
      <c r="C45" s="76"/>
      <c r="D45" s="76"/>
      <c r="E45" s="330"/>
      <c r="F45" s="309"/>
      <c r="H45" s="81"/>
    </row>
    <row r="46" spans="2:8" ht="18.75">
      <c r="B46" s="76"/>
      <c r="C46" s="76"/>
      <c r="D46" s="329"/>
      <c r="E46" s="313"/>
      <c r="F46" s="309"/>
      <c r="H46" s="81"/>
    </row>
    <row r="47" spans="3:8" ht="18.75">
      <c r="C47" s="330"/>
      <c r="D47" s="310" t="s">
        <v>763</v>
      </c>
      <c r="E47" s="311"/>
      <c r="F47" s="76"/>
      <c r="H47" s="81"/>
    </row>
    <row r="48" spans="3:8" ht="18.75">
      <c r="C48" s="76"/>
      <c r="D48" s="314" t="str">
        <f>WD!E42</f>
        <v>BvbJunior-Infinity加樂</v>
      </c>
      <c r="E48" s="315"/>
      <c r="F48" s="309"/>
      <c r="H48" s="81"/>
    </row>
    <row r="49" spans="2:8" ht="18.75">
      <c r="B49" s="76"/>
      <c r="C49" s="76"/>
      <c r="D49" s="312"/>
      <c r="E49" s="84"/>
      <c r="F49" s="310" t="s">
        <v>763</v>
      </c>
      <c r="H49" s="81"/>
    </row>
    <row r="50" spans="2:8" ht="18.75">
      <c r="B50" s="76"/>
      <c r="C50" s="76"/>
      <c r="D50" s="312"/>
      <c r="E50" s="84"/>
      <c r="F50" s="317" t="str">
        <f>D48</f>
        <v>BvbJunior-Infinity加樂</v>
      </c>
      <c r="H50" s="81"/>
    </row>
    <row r="51" spans="2:8" ht="18.75">
      <c r="B51" s="76"/>
      <c r="C51" s="76"/>
      <c r="E51" s="90"/>
      <c r="F51" s="318"/>
      <c r="H51" s="81"/>
    </row>
    <row r="52" spans="2:8" ht="18.75">
      <c r="B52" s="310"/>
      <c r="C52" s="311"/>
      <c r="D52" s="321" t="s">
        <v>777</v>
      </c>
      <c r="E52" s="322"/>
      <c r="F52" s="323"/>
      <c r="H52" s="81"/>
    </row>
    <row r="53" spans="2:9" ht="18.75">
      <c r="B53" s="332"/>
      <c r="C53" s="320"/>
      <c r="D53" s="76"/>
      <c r="F53" s="323" t="s">
        <v>251</v>
      </c>
      <c r="G53" s="96"/>
      <c r="H53" s="314" t="str">
        <f>F57</f>
        <v>BvbJunior - Infinity梁婷</v>
      </c>
      <c r="I53" s="98" t="s">
        <v>794</v>
      </c>
    </row>
    <row r="54" spans="2:8" ht="19.5">
      <c r="B54" s="312"/>
      <c r="C54" s="313"/>
      <c r="D54" s="310"/>
      <c r="E54" s="324"/>
      <c r="F54" s="325" t="s">
        <v>1073</v>
      </c>
      <c r="H54" s="81"/>
    </row>
    <row r="55" spans="2:8" ht="18.75">
      <c r="B55" s="312"/>
      <c r="C55" s="313"/>
      <c r="D55" s="321" t="s">
        <v>777</v>
      </c>
      <c r="E55" s="315"/>
      <c r="F55" s="325"/>
      <c r="H55" s="81"/>
    </row>
    <row r="56" spans="2:8" ht="18.75">
      <c r="B56" s="312"/>
      <c r="C56" s="316"/>
      <c r="D56" s="312"/>
      <c r="E56" s="84"/>
      <c r="F56" s="326" t="s">
        <v>765</v>
      </c>
      <c r="H56" s="81"/>
    </row>
    <row r="57" spans="2:8" ht="18.75">
      <c r="B57" s="332"/>
      <c r="C57" s="320"/>
      <c r="D57" s="312"/>
      <c r="E57" s="84"/>
      <c r="F57" s="326" t="str">
        <f>D59</f>
        <v>BvbJunior - Infinity梁婷</v>
      </c>
      <c r="H57" s="81"/>
    </row>
    <row r="58" spans="3:8" ht="18.75">
      <c r="C58" s="330"/>
      <c r="D58" s="81" t="s">
        <v>765</v>
      </c>
      <c r="E58" s="90"/>
      <c r="F58" s="310"/>
      <c r="G58" s="182"/>
      <c r="H58" s="81"/>
    </row>
    <row r="59" spans="2:8" ht="18.75">
      <c r="B59" s="329"/>
      <c r="C59" s="313"/>
      <c r="D59" s="328" t="str">
        <f>WD!E51</f>
        <v>BvbJunior - Infinity梁婷</v>
      </c>
      <c r="E59" s="322"/>
      <c r="F59" s="310"/>
      <c r="H59" s="81"/>
    </row>
    <row r="60" spans="2:8" ht="18.75">
      <c r="B60" s="312"/>
      <c r="C60" s="313"/>
      <c r="D60" s="310"/>
      <c r="E60" s="311"/>
      <c r="F60" s="310"/>
      <c r="G60" s="327"/>
      <c r="H60" s="81"/>
    </row>
    <row r="61" spans="2:8" ht="18.75">
      <c r="B61" s="312"/>
      <c r="C61" s="313"/>
      <c r="D61" s="310"/>
      <c r="E61" s="311"/>
      <c r="F61" s="310"/>
      <c r="G61" s="327"/>
      <c r="H61" s="81"/>
    </row>
    <row r="62" spans="2:8" ht="18.75">
      <c r="B62" s="312"/>
      <c r="C62" s="316"/>
      <c r="D62" s="310" t="s">
        <v>275</v>
      </c>
      <c r="E62" s="311"/>
      <c r="F62" s="76"/>
      <c r="H62" s="81"/>
    </row>
    <row r="63" spans="2:8" ht="18.75">
      <c r="B63" s="340"/>
      <c r="C63" s="320"/>
      <c r="D63" s="314" t="str">
        <f>WD!E53</f>
        <v>BvbJunior-大海撈魚</v>
      </c>
      <c r="E63" s="315"/>
      <c r="F63" s="309"/>
      <c r="H63" s="81"/>
    </row>
    <row r="64" spans="2:8" ht="18.75">
      <c r="B64" s="310"/>
      <c r="C64" s="311"/>
      <c r="D64" s="312"/>
      <c r="E64" s="84" t="s">
        <v>244</v>
      </c>
      <c r="F64" s="309"/>
      <c r="H64" s="81"/>
    </row>
    <row r="65" spans="2:8" ht="18.75">
      <c r="B65" s="76"/>
      <c r="C65" s="76"/>
      <c r="D65" s="312"/>
      <c r="E65" s="90" t="s">
        <v>1061</v>
      </c>
      <c r="F65" s="317" t="str">
        <f>D63</f>
        <v>BvbJunior-大海撈魚</v>
      </c>
      <c r="H65" s="81"/>
    </row>
    <row r="66" spans="2:8" ht="18.75">
      <c r="B66" s="76"/>
      <c r="C66" s="182"/>
      <c r="D66" s="81" t="s">
        <v>776</v>
      </c>
      <c r="E66" s="90"/>
      <c r="F66" s="318"/>
      <c r="H66" s="81"/>
    </row>
    <row r="67" spans="2:8" ht="18.75">
      <c r="B67" s="76"/>
      <c r="C67" s="76"/>
      <c r="D67" s="328" t="str">
        <f>WD!E56</f>
        <v>BvbJunior- Super Junior</v>
      </c>
      <c r="E67" s="322"/>
      <c r="F67" s="323"/>
      <c r="H67" s="81"/>
    </row>
    <row r="68" spans="2:9" ht="18.75">
      <c r="B68" s="76"/>
      <c r="C68" s="76"/>
      <c r="D68" s="76"/>
      <c r="F68" s="323" t="s">
        <v>252</v>
      </c>
      <c r="G68" s="96"/>
      <c r="H68" s="314" t="str">
        <f>F72</f>
        <v>06ss</v>
      </c>
      <c r="I68" s="98" t="s">
        <v>795</v>
      </c>
    </row>
    <row r="69" spans="3:6" ht="18.75">
      <c r="C69" s="330"/>
      <c r="D69" s="310"/>
      <c r="E69" s="324"/>
      <c r="F69" s="325" t="s">
        <v>1062</v>
      </c>
    </row>
    <row r="70" spans="2:9" ht="18.75">
      <c r="B70" s="76"/>
      <c r="C70" s="76"/>
      <c r="D70" s="331" t="s">
        <v>777</v>
      </c>
      <c r="E70" s="315"/>
      <c r="F70" s="325"/>
      <c r="G70" s="182"/>
      <c r="H70" s="312"/>
      <c r="I70" s="98"/>
    </row>
    <row r="71" spans="2:8" ht="18.75">
      <c r="B71" s="76"/>
      <c r="C71" s="76"/>
      <c r="D71" s="312"/>
      <c r="E71" s="84"/>
      <c r="F71" s="326" t="s">
        <v>274</v>
      </c>
      <c r="H71" s="81"/>
    </row>
    <row r="72" spans="2:8" ht="18.75">
      <c r="B72" s="76"/>
      <c r="C72" s="76"/>
      <c r="D72" s="312"/>
      <c r="E72" s="84"/>
      <c r="F72" s="326" t="str">
        <f>D74</f>
        <v>06ss</v>
      </c>
      <c r="H72" s="81"/>
    </row>
    <row r="73" spans="2:8" ht="18.75">
      <c r="B73" s="76"/>
      <c r="C73" s="76"/>
      <c r="D73" s="81" t="s">
        <v>274</v>
      </c>
      <c r="E73" s="90"/>
      <c r="F73" s="310"/>
      <c r="H73" s="81"/>
    </row>
    <row r="74" spans="2:8" ht="18.75">
      <c r="B74" s="76"/>
      <c r="C74" s="76"/>
      <c r="D74" s="328" t="str">
        <f>WD!E41</f>
        <v>06ss</v>
      </c>
      <c r="E74" s="322"/>
      <c r="F74" s="310"/>
      <c r="G74" s="182"/>
      <c r="H74" s="81"/>
    </row>
    <row r="75" spans="2:8" ht="18.75">
      <c r="B75" s="332"/>
      <c r="C75" s="320"/>
      <c r="D75" s="332"/>
      <c r="E75" s="320"/>
      <c r="F75" s="310"/>
      <c r="G75" s="182"/>
      <c r="H75" s="81"/>
    </row>
    <row r="76" spans="2:8" ht="18.75">
      <c r="B76" s="312"/>
      <c r="C76" s="313"/>
      <c r="D76" s="310" t="s">
        <v>779</v>
      </c>
      <c r="E76" s="311"/>
      <c r="F76" s="76"/>
      <c r="G76" s="182"/>
      <c r="H76" s="81"/>
    </row>
    <row r="77" spans="2:8" ht="18.75">
      <c r="B77" s="312"/>
      <c r="C77" s="313"/>
      <c r="D77" s="314" t="str">
        <f>WD!E40</f>
        <v>BvbJunior-最鍾意二段</v>
      </c>
      <c r="E77" s="315"/>
      <c r="F77" s="309"/>
      <c r="H77" s="81"/>
    </row>
    <row r="78" spans="2:8" ht="18.75">
      <c r="B78" s="312"/>
      <c r="C78" s="316"/>
      <c r="D78" s="312"/>
      <c r="E78" s="84"/>
      <c r="F78" s="309" t="s">
        <v>779</v>
      </c>
      <c r="H78" s="81"/>
    </row>
    <row r="79" spans="2:8" ht="18.75">
      <c r="B79" s="319"/>
      <c r="C79" s="320"/>
      <c r="D79" s="312"/>
      <c r="E79" s="84"/>
      <c r="F79" s="317" t="str">
        <f>D77</f>
        <v>BvbJunior-最鍾意二段</v>
      </c>
      <c r="H79" s="81"/>
    </row>
    <row r="80" spans="3:8" ht="18.75">
      <c r="C80" s="330"/>
      <c r="E80" s="90"/>
      <c r="F80" s="318"/>
      <c r="H80" s="81"/>
    </row>
    <row r="81" spans="2:8" ht="18.75">
      <c r="B81" s="329"/>
      <c r="C81" s="313"/>
      <c r="D81" s="321" t="s">
        <v>777</v>
      </c>
      <c r="E81" s="322"/>
      <c r="F81" s="323"/>
      <c r="H81" s="81"/>
    </row>
    <row r="82" spans="2:9" ht="18.75">
      <c r="B82" s="312"/>
      <c r="C82" s="313"/>
      <c r="D82" s="76"/>
      <c r="F82" s="323" t="s">
        <v>253</v>
      </c>
      <c r="G82" s="96"/>
      <c r="H82" s="314" t="str">
        <f>F86</f>
        <v>屯屯</v>
      </c>
      <c r="I82" s="98" t="s">
        <v>796</v>
      </c>
    </row>
    <row r="83" spans="2:8" ht="18.75">
      <c r="B83" s="312"/>
      <c r="C83" s="313"/>
      <c r="D83" s="310" t="s">
        <v>781</v>
      </c>
      <c r="E83" s="324"/>
      <c r="F83" s="325" t="s">
        <v>1070</v>
      </c>
      <c r="H83" s="81"/>
    </row>
    <row r="84" spans="2:8" ht="18.75">
      <c r="B84" s="312"/>
      <c r="C84" s="316"/>
      <c r="D84" s="314" t="str">
        <f>WD!E50</f>
        <v>屯屯</v>
      </c>
      <c r="E84" s="315"/>
      <c r="F84" s="325"/>
      <c r="H84" s="81"/>
    </row>
    <row r="85" spans="2:8" ht="18.75">
      <c r="B85" s="455"/>
      <c r="C85" s="320"/>
      <c r="D85" s="312"/>
      <c r="E85" s="84" t="s">
        <v>245</v>
      </c>
      <c r="F85" s="326"/>
      <c r="H85" s="81"/>
    </row>
    <row r="86" spans="2:8" ht="18.75">
      <c r="B86" s="310"/>
      <c r="C86" s="311"/>
      <c r="D86" s="312"/>
      <c r="E86" s="90" t="s">
        <v>1069</v>
      </c>
      <c r="F86" s="326" t="str">
        <f>D84</f>
        <v>屯屯</v>
      </c>
      <c r="H86" s="81"/>
    </row>
    <row r="87" spans="3:8" ht="18.75">
      <c r="C87" s="311"/>
      <c r="D87" s="81" t="s">
        <v>780</v>
      </c>
      <c r="E87" s="90"/>
      <c r="F87" s="310"/>
      <c r="G87" s="182"/>
      <c r="H87" s="81"/>
    </row>
    <row r="88" spans="2:8" ht="18.75">
      <c r="B88" s="76"/>
      <c r="C88" s="182"/>
      <c r="D88" s="328" t="str">
        <f>WD!E49</f>
        <v>怡盈換影</v>
      </c>
      <c r="E88" s="322"/>
      <c r="F88" s="310"/>
      <c r="H88" s="81"/>
    </row>
    <row r="89" spans="2:8" ht="18.75">
      <c r="B89" s="76"/>
      <c r="C89" s="76"/>
      <c r="D89" s="332"/>
      <c r="E89" s="320"/>
      <c r="F89" s="310"/>
      <c r="H89" s="81"/>
    </row>
    <row r="90" spans="2:8" ht="18.75">
      <c r="B90" s="76"/>
      <c r="C90" s="76"/>
      <c r="D90" s="76"/>
      <c r="F90" s="309"/>
      <c r="H90" s="81"/>
    </row>
    <row r="91" spans="4:8" ht="18.75">
      <c r="D91" s="309" t="s">
        <v>767</v>
      </c>
      <c r="E91" s="333"/>
      <c r="F91" s="309"/>
      <c r="H91" s="81"/>
    </row>
    <row r="92" spans="4:8" ht="18.75">
      <c r="D92" s="314" t="str">
        <f>WD!E48</f>
        <v>葵青-OvO</v>
      </c>
      <c r="E92" s="315"/>
      <c r="F92" s="309"/>
      <c r="H92" s="81"/>
    </row>
    <row r="93" spans="4:8" ht="18.75">
      <c r="D93" s="312"/>
      <c r="E93" s="84"/>
      <c r="F93" s="309" t="s">
        <v>767</v>
      </c>
      <c r="H93" s="81"/>
    </row>
    <row r="94" spans="4:8" ht="18.75">
      <c r="D94" s="312"/>
      <c r="E94" s="84"/>
      <c r="F94" s="334" t="str">
        <f>D92</f>
        <v>葵青-OvO</v>
      </c>
      <c r="H94" s="81"/>
    </row>
    <row r="95" spans="5:8" ht="18.75">
      <c r="E95" s="90"/>
      <c r="F95" s="335"/>
      <c r="H95" s="81"/>
    </row>
    <row r="96" spans="4:8" ht="18.75">
      <c r="D96" s="321" t="s">
        <v>777</v>
      </c>
      <c r="E96" s="322"/>
      <c r="F96" s="335"/>
      <c r="H96" s="81"/>
    </row>
    <row r="97" spans="4:9" ht="18.75">
      <c r="D97" s="310"/>
      <c r="E97" s="311"/>
      <c r="F97" s="323" t="s">
        <v>250</v>
      </c>
      <c r="G97" s="96"/>
      <c r="H97" s="314" t="str">
        <f>F94</f>
        <v>葵青-OvO</v>
      </c>
      <c r="I97" s="98" t="s">
        <v>797</v>
      </c>
    </row>
    <row r="98" spans="4:8" ht="19.5">
      <c r="D98" s="309"/>
      <c r="E98" s="333"/>
      <c r="F98" s="502" t="s">
        <v>1066</v>
      </c>
      <c r="H98" s="81"/>
    </row>
    <row r="99" spans="4:8" ht="18.75">
      <c r="D99" s="321" t="s">
        <v>777</v>
      </c>
      <c r="E99" s="315"/>
      <c r="F99" s="337"/>
      <c r="H99" s="81"/>
    </row>
    <row r="100" spans="4:8" ht="18.75">
      <c r="D100" s="312"/>
      <c r="E100" s="84"/>
      <c r="F100" s="338" t="s">
        <v>769</v>
      </c>
      <c r="H100" s="81"/>
    </row>
    <row r="101" spans="4:8" ht="18.75">
      <c r="D101" s="312"/>
      <c r="E101" s="84"/>
      <c r="F101" s="339" t="str">
        <f>D103</f>
        <v>朱古力甜筒</v>
      </c>
      <c r="H101" s="81"/>
    </row>
    <row r="102" spans="4:8" ht="18.75">
      <c r="D102" s="81" t="s">
        <v>769</v>
      </c>
      <c r="E102" s="90"/>
      <c r="F102" s="329"/>
      <c r="G102" s="182"/>
      <c r="H102" s="81"/>
    </row>
    <row r="103" spans="4:8" ht="18.75">
      <c r="D103" s="328" t="str">
        <f>WD!E43</f>
        <v>朱古力甜筒</v>
      </c>
      <c r="E103" s="322"/>
      <c r="F103" s="310"/>
      <c r="H103" s="81"/>
    </row>
    <row r="104" spans="4:8" ht="18.75">
      <c r="D104" s="76"/>
      <c r="F104" s="309"/>
      <c r="H104" s="81"/>
    </row>
    <row r="105" spans="4:8" ht="18.75">
      <c r="D105" s="310"/>
      <c r="E105" s="311"/>
      <c r="F105" s="309"/>
      <c r="H105" s="81"/>
    </row>
    <row r="106" spans="4:8" ht="18.75">
      <c r="D106" s="309" t="s">
        <v>771</v>
      </c>
      <c r="E106" s="333"/>
      <c r="F106" s="309"/>
      <c r="H106" s="81"/>
    </row>
    <row r="107" spans="4:8" ht="18.75">
      <c r="D107" s="314" t="str">
        <f>WD!E44</f>
        <v>BvbJunior—Infinity 樂思</v>
      </c>
      <c r="E107" s="315"/>
      <c r="F107" s="309"/>
      <c r="H107" s="81"/>
    </row>
    <row r="108" spans="4:8" ht="18.75">
      <c r="D108" s="312"/>
      <c r="E108" s="84"/>
      <c r="F108" s="309" t="s">
        <v>771</v>
      </c>
      <c r="H108" s="81"/>
    </row>
    <row r="109" spans="4:8" ht="18.75">
      <c r="D109" s="312"/>
      <c r="E109" s="84"/>
      <c r="F109" s="334" t="str">
        <f>D107</f>
        <v>BvbJunior—Infinity 樂思</v>
      </c>
      <c r="H109" s="81"/>
    </row>
    <row r="110" spans="4:8" ht="18.75">
      <c r="D110" s="81" t="s">
        <v>772</v>
      </c>
      <c r="E110" s="90"/>
      <c r="F110" s="335"/>
      <c r="H110" s="81"/>
    </row>
    <row r="111" spans="4:6" ht="18.75">
      <c r="D111" s="321" t="s">
        <v>777</v>
      </c>
      <c r="E111" s="322"/>
      <c r="F111" s="323"/>
    </row>
    <row r="112" spans="4:9" ht="18.75">
      <c r="D112" s="332"/>
      <c r="E112" s="320"/>
      <c r="F112" s="323" t="s">
        <v>249</v>
      </c>
      <c r="G112" s="96"/>
      <c r="H112" s="314" t="str">
        <f>F116</f>
        <v>快脆放假</v>
      </c>
      <c r="I112" s="98" t="s">
        <v>798</v>
      </c>
    </row>
    <row r="113" spans="4:8" ht="18.75">
      <c r="D113" s="309"/>
      <c r="E113" s="333"/>
      <c r="F113" s="336" t="s">
        <v>1071</v>
      </c>
      <c r="H113" s="81"/>
    </row>
    <row r="114" spans="4:8" ht="18.75">
      <c r="D114" s="321" t="s">
        <v>777</v>
      </c>
      <c r="E114" s="315"/>
      <c r="F114" s="337"/>
      <c r="H114" s="81"/>
    </row>
    <row r="115" spans="4:8" ht="18.75">
      <c r="D115" s="312"/>
      <c r="E115" s="84"/>
      <c r="F115" s="475" t="s">
        <v>773</v>
      </c>
      <c r="H115" s="81"/>
    </row>
    <row r="116" spans="4:8" ht="18.75">
      <c r="D116" s="312"/>
      <c r="E116" s="84"/>
      <c r="F116" s="339" t="str">
        <f>D118</f>
        <v>快脆放假</v>
      </c>
      <c r="H116" s="81"/>
    </row>
    <row r="117" spans="4:8" ht="18.75">
      <c r="D117" s="81" t="s">
        <v>773</v>
      </c>
      <c r="E117" s="90"/>
      <c r="F117" s="341"/>
      <c r="G117" s="182"/>
      <c r="H117" s="81"/>
    </row>
    <row r="118" spans="4:8" ht="18.75">
      <c r="D118" s="314" t="str">
        <f>WD!E46</f>
        <v>快脆放假</v>
      </c>
      <c r="E118" s="322"/>
      <c r="F118" s="310"/>
      <c r="H118" s="81"/>
    </row>
    <row r="119" spans="4:8" ht="18.75">
      <c r="D119" s="76"/>
      <c r="F119" s="310"/>
      <c r="H119" s="81"/>
    </row>
    <row r="120" spans="4:8" ht="18.75">
      <c r="D120" s="76"/>
      <c r="F120" s="309"/>
      <c r="H120" s="81"/>
    </row>
    <row r="121" spans="4:8" ht="18.75">
      <c r="D121" s="309" t="s">
        <v>200</v>
      </c>
      <c r="E121" s="333"/>
      <c r="F121" s="309"/>
      <c r="H121" s="81"/>
    </row>
    <row r="122" spans="4:8" ht="18.75">
      <c r="D122" s="314" t="str">
        <f>WD!E55</f>
        <v>細丸YY</v>
      </c>
      <c r="E122" s="315"/>
      <c r="F122" s="309"/>
      <c r="H122" s="81"/>
    </row>
    <row r="123" spans="4:8" ht="18.75">
      <c r="D123" s="312"/>
      <c r="E123" s="84" t="s">
        <v>246</v>
      </c>
      <c r="F123" s="309"/>
      <c r="H123" s="81"/>
    </row>
    <row r="124" spans="4:8" ht="19.5">
      <c r="D124" s="312"/>
      <c r="E124" s="503" t="s">
        <v>1068</v>
      </c>
      <c r="F124" s="328" t="str">
        <f>D126</f>
        <v>BvbJunior - 狗同鴨講</v>
      </c>
      <c r="H124" s="81"/>
    </row>
    <row r="125" spans="4:8" ht="18.75">
      <c r="D125" s="81" t="s">
        <v>201</v>
      </c>
      <c r="E125" s="90"/>
      <c r="F125" s="335"/>
      <c r="H125" s="81"/>
    </row>
    <row r="126" spans="4:6" ht="18.75">
      <c r="D126" s="328" t="str">
        <f>WD!E57</f>
        <v>BvbJunior - 狗同鴨講</v>
      </c>
      <c r="E126" s="322"/>
      <c r="F126" s="323"/>
    </row>
    <row r="127" spans="4:9" ht="18.75">
      <c r="D127" s="332"/>
      <c r="E127" s="320"/>
      <c r="F127" s="323" t="s">
        <v>816</v>
      </c>
      <c r="G127" s="96"/>
      <c r="H127" s="314" t="str">
        <f>F124</f>
        <v>BvbJunior - 狗同鴨講</v>
      </c>
      <c r="I127" s="98" t="s">
        <v>799</v>
      </c>
    </row>
    <row r="128" spans="4:9" ht="18.75">
      <c r="D128" s="309"/>
      <c r="E128" s="333"/>
      <c r="F128" s="336" t="s">
        <v>1063</v>
      </c>
      <c r="G128" s="182"/>
      <c r="H128" s="312"/>
      <c r="I128" s="98"/>
    </row>
    <row r="129" spans="4:8" ht="18.75">
      <c r="D129" s="331" t="s">
        <v>777</v>
      </c>
      <c r="E129" s="315"/>
      <c r="F129" s="325"/>
      <c r="H129" s="81"/>
    </row>
    <row r="130" spans="4:8" ht="18.75">
      <c r="D130" s="312"/>
      <c r="E130" s="84"/>
      <c r="F130" s="342" t="s">
        <v>782</v>
      </c>
      <c r="H130" s="81"/>
    </row>
    <row r="131" spans="4:8" ht="18.75">
      <c r="D131" s="312"/>
      <c r="E131" s="84"/>
      <c r="F131" s="343" t="str">
        <f>D133</f>
        <v>LAMS</v>
      </c>
      <c r="H131" s="81"/>
    </row>
    <row r="132" spans="4:8" ht="18.75">
      <c r="D132" s="81" t="s">
        <v>782</v>
      </c>
      <c r="E132" s="90"/>
      <c r="F132" s="76"/>
      <c r="H132" s="81"/>
    </row>
    <row r="133" spans="4:8" ht="18.75">
      <c r="D133" s="328" t="str">
        <f>WD!E39</f>
        <v>LAMS</v>
      </c>
      <c r="E133" s="322"/>
      <c r="F133" s="310"/>
      <c r="H133" s="81"/>
    </row>
    <row r="134" spans="4:8" ht="18.75">
      <c r="D134" s="332"/>
      <c r="E134" s="320"/>
      <c r="F134" s="76"/>
      <c r="H134" s="81"/>
    </row>
    <row r="135" spans="6:8" ht="18.75">
      <c r="F135" s="76"/>
      <c r="H135" s="81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 scale="4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24"/>
  <sheetViews>
    <sheetView zoomScale="55" zoomScaleNormal="55" zoomScalePageLayoutView="0" workbookViewId="0" topLeftCell="A1">
      <selection activeCell="A2" sqref="A2"/>
    </sheetView>
  </sheetViews>
  <sheetFormatPr defaultColWidth="7.69921875" defaultRowHeight="15"/>
  <cols>
    <col min="1" max="1" width="10.796875" style="76" customWidth="1"/>
    <col min="2" max="9" width="20.796875" style="76" customWidth="1"/>
    <col min="10" max="10" width="14.796875" style="76" customWidth="1"/>
    <col min="11" max="16384" width="7.69921875" style="76" customWidth="1"/>
  </cols>
  <sheetData>
    <row r="1" spans="1:2" ht="18.75">
      <c r="A1" s="72"/>
      <c r="B1" s="388" t="s">
        <v>436</v>
      </c>
    </row>
    <row r="2" ht="18.75">
      <c r="B2" s="389"/>
    </row>
    <row r="3" ht="18.75">
      <c r="B3" s="388" t="s">
        <v>276</v>
      </c>
    </row>
    <row r="4" ht="18.75">
      <c r="B4" s="286" t="s">
        <v>267</v>
      </c>
    </row>
    <row r="5" ht="18.75">
      <c r="B5" s="286" t="s">
        <v>800</v>
      </c>
    </row>
    <row r="6" spans="2:7" ht="18.75">
      <c r="B6" s="390" t="s">
        <v>801</v>
      </c>
      <c r="C6" s="74"/>
      <c r="D6" s="74"/>
      <c r="E6" s="75"/>
      <c r="F6" s="75"/>
      <c r="G6" s="75"/>
    </row>
    <row r="7" spans="2:7" ht="18.75">
      <c r="B7" s="391" t="s">
        <v>802</v>
      </c>
      <c r="C7" s="74"/>
      <c r="D7" s="74"/>
      <c r="E7" s="75"/>
      <c r="F7" s="75"/>
      <c r="G7" s="75"/>
    </row>
    <row r="8" spans="2:8" ht="18.75">
      <c r="B8" s="392"/>
      <c r="C8" s="392"/>
      <c r="D8" s="393"/>
      <c r="E8" s="72"/>
      <c r="F8" s="72"/>
      <c r="G8" s="72"/>
      <c r="H8" s="72"/>
    </row>
    <row r="9" spans="2:9" ht="18.75">
      <c r="B9" s="292" t="s">
        <v>134</v>
      </c>
      <c r="C9" s="292" t="s">
        <v>135</v>
      </c>
      <c r="D9" s="292" t="s">
        <v>172</v>
      </c>
      <c r="E9" s="292" t="s">
        <v>173</v>
      </c>
      <c r="F9" s="292" t="s">
        <v>168</v>
      </c>
      <c r="G9" s="292" t="s">
        <v>169</v>
      </c>
      <c r="H9" s="292" t="s">
        <v>170</v>
      </c>
      <c r="I9" s="292" t="s">
        <v>171</v>
      </c>
    </row>
    <row r="10" spans="2:9" ht="18" customHeight="1">
      <c r="B10" s="293" t="s">
        <v>174</v>
      </c>
      <c r="C10" s="293" t="s">
        <v>175</v>
      </c>
      <c r="D10" s="293" t="s">
        <v>176</v>
      </c>
      <c r="E10" s="293" t="s">
        <v>177</v>
      </c>
      <c r="F10" s="293" t="s">
        <v>178</v>
      </c>
      <c r="G10" s="293" t="s">
        <v>179</v>
      </c>
      <c r="H10" s="293" t="s">
        <v>180</v>
      </c>
      <c r="I10" s="293" t="s">
        <v>181</v>
      </c>
    </row>
    <row r="11" spans="2:9" ht="18.75">
      <c r="B11" s="293" t="s">
        <v>182</v>
      </c>
      <c r="C11" s="293" t="s">
        <v>183</v>
      </c>
      <c r="D11" s="293" t="s">
        <v>184</v>
      </c>
      <c r="E11" s="293" t="s">
        <v>185</v>
      </c>
      <c r="F11" s="293" t="s">
        <v>186</v>
      </c>
      <c r="G11" s="293" t="s">
        <v>187</v>
      </c>
      <c r="H11" s="293" t="s">
        <v>188</v>
      </c>
      <c r="I11" s="293" t="s">
        <v>189</v>
      </c>
    </row>
    <row r="12" spans="2:9" ht="19.5" thickBot="1">
      <c r="B12" s="294" t="s">
        <v>190</v>
      </c>
      <c r="C12" s="294" t="s">
        <v>191</v>
      </c>
      <c r="D12" s="294" t="s">
        <v>192</v>
      </c>
      <c r="E12" s="294" t="s">
        <v>193</v>
      </c>
      <c r="F12" s="294" t="s">
        <v>194</v>
      </c>
      <c r="G12" s="294" t="s">
        <v>195</v>
      </c>
      <c r="H12" s="294" t="s">
        <v>196</v>
      </c>
      <c r="I12" s="294" t="s">
        <v>197</v>
      </c>
    </row>
    <row r="13" spans="2:9" ht="18.75">
      <c r="B13" s="295" t="s">
        <v>115</v>
      </c>
      <c r="C13" s="296" t="s">
        <v>114</v>
      </c>
      <c r="D13" s="296" t="s">
        <v>113</v>
      </c>
      <c r="E13" s="296" t="s">
        <v>112</v>
      </c>
      <c r="F13" s="296" t="s">
        <v>111</v>
      </c>
      <c r="G13" s="296" t="s">
        <v>110</v>
      </c>
      <c r="H13" s="296" t="s">
        <v>109</v>
      </c>
      <c r="I13" s="297" t="s">
        <v>108</v>
      </c>
    </row>
    <row r="14" spans="2:9" ht="18.75">
      <c r="B14" s="394" t="s">
        <v>116</v>
      </c>
      <c r="C14" s="395" t="s">
        <v>118</v>
      </c>
      <c r="D14" s="395" t="s">
        <v>124</v>
      </c>
      <c r="E14" s="395" t="s">
        <v>120</v>
      </c>
      <c r="F14" s="395" t="s">
        <v>117</v>
      </c>
      <c r="G14" s="395" t="s">
        <v>121</v>
      </c>
      <c r="H14" s="395" t="s">
        <v>122</v>
      </c>
      <c r="I14" s="396" t="s">
        <v>434</v>
      </c>
    </row>
    <row r="15" spans="2:9" ht="19.5" thickBot="1">
      <c r="B15" s="397"/>
      <c r="C15" s="306"/>
      <c r="D15" s="306"/>
      <c r="E15" s="306"/>
      <c r="F15" s="305" t="s">
        <v>126</v>
      </c>
      <c r="G15" s="398" t="s">
        <v>125</v>
      </c>
      <c r="H15" s="399" t="s">
        <v>435</v>
      </c>
      <c r="I15" s="400" t="s">
        <v>433</v>
      </c>
    </row>
    <row r="16" ht="18.75">
      <c r="B16" s="79"/>
    </row>
    <row r="17" spans="2:10" s="75" customFormat="1" ht="18.75">
      <c r="B17" s="308" t="s">
        <v>803</v>
      </c>
      <c r="C17" s="308"/>
      <c r="E17" s="78"/>
      <c r="F17" s="78"/>
      <c r="G17" s="78"/>
      <c r="H17" s="73"/>
      <c r="I17" s="73"/>
      <c r="J17" s="73"/>
    </row>
    <row r="18" spans="2:10" s="75" customFormat="1" ht="18.75">
      <c r="B18" s="308" t="s">
        <v>804</v>
      </c>
      <c r="C18" s="308"/>
      <c r="D18" s="78"/>
      <c r="E18" s="78"/>
      <c r="F18" s="78"/>
      <c r="G18" s="78"/>
      <c r="H18" s="73"/>
      <c r="I18" s="73"/>
      <c r="J18" s="73"/>
    </row>
    <row r="19" s="75" customFormat="1" ht="18.75">
      <c r="B19" s="308" t="s">
        <v>805</v>
      </c>
    </row>
    <row r="20" spans="2:4" s="75" customFormat="1" ht="18.75">
      <c r="B20" s="308"/>
      <c r="D20" s="287"/>
    </row>
    <row r="21" spans="2:4" ht="18" customHeight="1">
      <c r="B21" s="286" t="s">
        <v>806</v>
      </c>
      <c r="C21" s="98"/>
      <c r="D21" s="81"/>
    </row>
    <row r="22" spans="2:4" ht="18" customHeight="1">
      <c r="B22" s="286"/>
      <c r="C22" s="98"/>
      <c r="D22" s="81"/>
    </row>
    <row r="23" spans="2:12" ht="18" customHeight="1">
      <c r="B23" s="401" t="str">
        <f>'女乙賽程'!R7</f>
        <v>靈異一傳</v>
      </c>
      <c r="C23" s="402" t="s">
        <v>80</v>
      </c>
      <c r="D23" s="287"/>
      <c r="E23" s="75"/>
      <c r="F23" s="75"/>
      <c r="G23" s="75"/>
      <c r="H23" s="75"/>
      <c r="I23" s="75"/>
      <c r="J23" s="75"/>
      <c r="L23" s="81"/>
    </row>
    <row r="24" spans="2:12" ht="18" customHeight="1">
      <c r="B24" s="287"/>
      <c r="C24" s="349" t="s">
        <v>227</v>
      </c>
      <c r="D24" s="403"/>
      <c r="E24" s="75"/>
      <c r="F24" s="75"/>
      <c r="G24" s="75"/>
      <c r="H24" s="75"/>
      <c r="I24" s="75"/>
      <c r="J24" s="75"/>
      <c r="L24" s="81"/>
    </row>
    <row r="25" spans="2:12" ht="18" customHeight="1">
      <c r="B25" s="404"/>
      <c r="C25" s="405"/>
      <c r="D25" s="406"/>
      <c r="E25" s="327"/>
      <c r="F25" s="67"/>
      <c r="G25" s="67"/>
      <c r="H25" s="67"/>
      <c r="I25" s="67"/>
      <c r="J25" s="75"/>
      <c r="K25" s="352"/>
      <c r="L25" s="407"/>
    </row>
    <row r="26" spans="1:17" ht="18" customHeight="1">
      <c r="A26" s="408"/>
      <c r="B26" s="406" t="str">
        <f>B80</f>
        <v>The Gale</v>
      </c>
      <c r="C26" s="409" t="s">
        <v>348</v>
      </c>
      <c r="D26" s="410"/>
      <c r="E26" s="361"/>
      <c r="F26" s="411"/>
      <c r="G26" s="67"/>
      <c r="H26" s="67"/>
      <c r="I26" s="67"/>
      <c r="J26" s="75"/>
      <c r="L26" s="81"/>
      <c r="M26" s="327"/>
      <c r="N26" s="67"/>
      <c r="O26" s="67"/>
      <c r="P26" s="67"/>
      <c r="Q26" s="67"/>
    </row>
    <row r="27" spans="2:17" ht="18" customHeight="1">
      <c r="B27" s="412"/>
      <c r="C27" s="413"/>
      <c r="D27" s="349" t="s">
        <v>228</v>
      </c>
      <c r="E27" s="414"/>
      <c r="F27" s="411"/>
      <c r="G27" s="67"/>
      <c r="H27" s="67"/>
      <c r="I27" s="67"/>
      <c r="J27" s="75"/>
      <c r="L27" s="327"/>
      <c r="M27" s="327"/>
      <c r="N27" s="415"/>
      <c r="O27" s="67"/>
      <c r="P27" s="67"/>
      <c r="Q27" s="67"/>
    </row>
    <row r="28" spans="2:17" ht="18" customHeight="1">
      <c r="B28" s="412"/>
      <c r="C28" s="403"/>
      <c r="D28" s="416"/>
      <c r="E28" s="417"/>
      <c r="F28" s="401"/>
      <c r="G28" s="67"/>
      <c r="H28" s="67"/>
      <c r="I28" s="67"/>
      <c r="J28" s="75"/>
      <c r="L28" s="352"/>
      <c r="M28" s="67"/>
      <c r="N28" s="310"/>
      <c r="O28" s="67"/>
      <c r="P28" s="67"/>
      <c r="Q28" s="67"/>
    </row>
    <row r="29" spans="1:17" ht="18" customHeight="1">
      <c r="A29" s="408"/>
      <c r="B29" s="406" t="str">
        <f>B78</f>
        <v>愛心下手</v>
      </c>
      <c r="C29" s="418" t="s">
        <v>350</v>
      </c>
      <c r="D29" s="419"/>
      <c r="E29" s="327"/>
      <c r="F29" s="335"/>
      <c r="G29" s="358"/>
      <c r="H29" s="67"/>
      <c r="I29" s="67"/>
      <c r="J29" s="75"/>
      <c r="L29" s="81"/>
      <c r="M29" s="327"/>
      <c r="N29" s="310"/>
      <c r="O29" s="67"/>
      <c r="P29" s="67"/>
      <c r="Q29" s="67"/>
    </row>
    <row r="30" spans="2:17" ht="18" customHeight="1">
      <c r="B30" s="412"/>
      <c r="C30" s="349" t="s">
        <v>229</v>
      </c>
      <c r="D30" s="406"/>
      <c r="E30" s="360"/>
      <c r="F30" s="335"/>
      <c r="G30" s="358"/>
      <c r="H30" s="67"/>
      <c r="I30" s="67"/>
      <c r="J30" s="75"/>
      <c r="K30" s="352"/>
      <c r="L30" s="415"/>
      <c r="M30" s="360"/>
      <c r="N30" s="310"/>
      <c r="O30" s="67"/>
      <c r="P30" s="67"/>
      <c r="Q30" s="67"/>
    </row>
    <row r="31" spans="2:17" ht="18" customHeight="1">
      <c r="B31" s="412"/>
      <c r="C31" s="416"/>
      <c r="D31" s="327"/>
      <c r="E31" s="327"/>
      <c r="F31" s="335"/>
      <c r="G31" s="358"/>
      <c r="H31" s="67"/>
      <c r="I31" s="67"/>
      <c r="J31" s="75"/>
      <c r="L31" s="327"/>
      <c r="M31" s="327"/>
      <c r="N31" s="310"/>
      <c r="O31" s="67"/>
      <c r="P31" s="67"/>
      <c r="Q31" s="67"/>
    </row>
    <row r="32" spans="2:17" ht="18" customHeight="1">
      <c r="B32" s="401" t="str">
        <f>'女乙賽程'!Z43</f>
        <v>QUIT</v>
      </c>
      <c r="C32" s="420" t="s">
        <v>88</v>
      </c>
      <c r="D32" s="327"/>
      <c r="E32" s="352"/>
      <c r="F32" s="349" t="s">
        <v>230</v>
      </c>
      <c r="G32" s="352"/>
      <c r="H32" s="67"/>
      <c r="I32" s="67"/>
      <c r="J32" s="75"/>
      <c r="L32" s="327"/>
      <c r="M32" s="352"/>
      <c r="N32" s="352"/>
      <c r="O32" s="352"/>
      <c r="P32" s="67"/>
      <c r="Q32" s="67"/>
    </row>
    <row r="33" spans="2:17" ht="18" customHeight="1">
      <c r="B33" s="421"/>
      <c r="C33" s="413"/>
      <c r="D33" s="327"/>
      <c r="E33" s="352"/>
      <c r="F33" s="422"/>
      <c r="G33" s="352"/>
      <c r="H33" s="67"/>
      <c r="I33" s="67"/>
      <c r="J33" s="75"/>
      <c r="L33" s="327"/>
      <c r="M33" s="352"/>
      <c r="N33" s="352"/>
      <c r="O33" s="352"/>
      <c r="P33" s="67"/>
      <c r="Q33" s="67"/>
    </row>
    <row r="34" spans="2:14" ht="18" customHeight="1">
      <c r="B34" s="412"/>
      <c r="C34" s="423"/>
      <c r="D34" s="327"/>
      <c r="E34" s="352"/>
      <c r="F34" s="424"/>
      <c r="G34" s="425"/>
      <c r="H34" s="401"/>
      <c r="I34" s="67"/>
      <c r="J34" s="75"/>
      <c r="L34" s="327"/>
      <c r="M34" s="327"/>
      <c r="N34" s="81"/>
    </row>
    <row r="35" spans="2:14" ht="18" customHeight="1">
      <c r="B35" s="406" t="str">
        <f>'女乙賽程'!R31</f>
        <v>沙冰</v>
      </c>
      <c r="C35" s="426" t="s">
        <v>84</v>
      </c>
      <c r="D35" s="327"/>
      <c r="E35" s="327"/>
      <c r="F35" s="427"/>
      <c r="G35" s="75"/>
      <c r="H35" s="428"/>
      <c r="I35" s="75"/>
      <c r="J35" s="75"/>
      <c r="K35" s="352"/>
      <c r="L35" s="415"/>
      <c r="M35" s="67"/>
      <c r="N35" s="310"/>
    </row>
    <row r="36" spans="2:16" ht="18" customHeight="1">
      <c r="B36" s="412"/>
      <c r="C36" s="349" t="s">
        <v>231</v>
      </c>
      <c r="D36" s="429"/>
      <c r="E36" s="67"/>
      <c r="F36" s="335"/>
      <c r="G36" s="75"/>
      <c r="H36" s="428"/>
      <c r="I36" s="75"/>
      <c r="J36" s="75"/>
      <c r="K36" s="352"/>
      <c r="L36" s="81"/>
      <c r="M36" s="327"/>
      <c r="N36" s="310"/>
      <c r="P36" s="81"/>
    </row>
    <row r="37" spans="2:17" ht="18" customHeight="1">
      <c r="B37" s="412"/>
      <c r="C37" s="416"/>
      <c r="D37" s="406"/>
      <c r="E37" s="327"/>
      <c r="F37" s="335"/>
      <c r="G37" s="417"/>
      <c r="H37" s="428"/>
      <c r="I37" s="75"/>
      <c r="J37" s="75"/>
      <c r="L37" s="327"/>
      <c r="M37" s="327"/>
      <c r="N37" s="310"/>
      <c r="O37" s="310"/>
      <c r="P37" s="67"/>
      <c r="Q37" s="67"/>
    </row>
    <row r="38" spans="1:17" ht="18" customHeight="1">
      <c r="A38" s="408"/>
      <c r="B38" s="406" t="str">
        <f>B73</f>
        <v>KT-Aska </v>
      </c>
      <c r="C38" s="430" t="s">
        <v>355</v>
      </c>
      <c r="D38" s="431"/>
      <c r="E38" s="327"/>
      <c r="F38" s="335"/>
      <c r="G38" s="432"/>
      <c r="H38" s="356"/>
      <c r="I38" s="67"/>
      <c r="J38" s="75"/>
      <c r="L38" s="352"/>
      <c r="M38" s="327"/>
      <c r="N38" s="81"/>
      <c r="O38" s="67"/>
      <c r="P38" s="67"/>
      <c r="Q38" s="67"/>
    </row>
    <row r="39" spans="2:17" ht="18" customHeight="1">
      <c r="B39" s="75"/>
      <c r="C39" s="413"/>
      <c r="D39" s="349" t="s">
        <v>232</v>
      </c>
      <c r="E39" s="365"/>
      <c r="F39" s="401"/>
      <c r="G39" s="358"/>
      <c r="H39" s="356"/>
      <c r="I39" s="67"/>
      <c r="J39" s="75"/>
      <c r="L39" s="81"/>
      <c r="M39" s="327"/>
      <c r="N39" s="415"/>
      <c r="O39" s="67"/>
      <c r="P39" s="67"/>
      <c r="Q39" s="67"/>
    </row>
    <row r="40" spans="2:17" ht="18" customHeight="1">
      <c r="B40" s="412"/>
      <c r="C40" s="403"/>
      <c r="D40" s="416"/>
      <c r="E40" s="327"/>
      <c r="F40" s="411"/>
      <c r="G40" s="67"/>
      <c r="H40" s="356"/>
      <c r="I40" s="67"/>
      <c r="J40" s="75"/>
      <c r="L40" s="327"/>
      <c r="M40" s="327"/>
      <c r="N40" s="310"/>
      <c r="O40" s="67"/>
      <c r="P40" s="67"/>
      <c r="Q40" s="67"/>
    </row>
    <row r="41" spans="1:17" ht="18" customHeight="1">
      <c r="A41" s="408"/>
      <c r="B41" s="406" t="str">
        <f>B74</f>
        <v>快脆放假</v>
      </c>
      <c r="C41" s="433" t="s">
        <v>354</v>
      </c>
      <c r="D41" s="376"/>
      <c r="E41" s="327"/>
      <c r="F41" s="310"/>
      <c r="G41" s="67"/>
      <c r="H41" s="356"/>
      <c r="I41" s="67"/>
      <c r="J41" s="75"/>
      <c r="K41" s="352"/>
      <c r="L41" s="327"/>
      <c r="M41" s="327"/>
      <c r="N41" s="310"/>
      <c r="O41" s="67"/>
      <c r="P41" s="67"/>
      <c r="Q41" s="67"/>
    </row>
    <row r="42" spans="2:17" ht="18" customHeight="1">
      <c r="B42" s="412"/>
      <c r="C42" s="349" t="s">
        <v>233</v>
      </c>
      <c r="D42" s="401"/>
      <c r="E42" s="327"/>
      <c r="F42" s="310"/>
      <c r="G42" s="67"/>
      <c r="H42" s="356"/>
      <c r="I42" s="67"/>
      <c r="J42" s="75"/>
      <c r="L42" s="407"/>
      <c r="M42" s="327"/>
      <c r="N42" s="310"/>
      <c r="O42" s="67"/>
      <c r="P42" s="67"/>
      <c r="Q42" s="67"/>
    </row>
    <row r="43" spans="2:17" ht="18" customHeight="1">
      <c r="B43" s="412"/>
      <c r="C43" s="416"/>
      <c r="D43" s="434"/>
      <c r="E43" s="327"/>
      <c r="F43" s="310"/>
      <c r="G43" s="67"/>
      <c r="H43" s="356"/>
      <c r="I43" s="67"/>
      <c r="J43" s="75"/>
      <c r="L43" s="352"/>
      <c r="M43" s="67"/>
      <c r="N43" s="67"/>
      <c r="O43" s="352"/>
      <c r="P43" s="67"/>
      <c r="Q43" s="352"/>
    </row>
    <row r="44" spans="2:17" ht="18" customHeight="1">
      <c r="B44" s="401" t="str">
        <f>'女乙賽程'!Z19</f>
        <v>葵青-啫喱冰冰</v>
      </c>
      <c r="C44" s="420" t="s">
        <v>83</v>
      </c>
      <c r="D44" s="352"/>
      <c r="E44" s="67"/>
      <c r="F44" s="67"/>
      <c r="G44" s="75"/>
      <c r="H44" s="349" t="s">
        <v>234</v>
      </c>
      <c r="I44" s="435"/>
      <c r="J44" s="401"/>
      <c r="L44" s="327"/>
      <c r="M44" s="360"/>
      <c r="N44" s="67"/>
      <c r="O44" s="327"/>
      <c r="P44" s="327"/>
      <c r="Q44" s="327"/>
    </row>
    <row r="45" spans="2:16" ht="18" customHeight="1">
      <c r="B45" s="412"/>
      <c r="C45" s="403"/>
      <c r="D45" s="327"/>
      <c r="E45" s="360"/>
      <c r="F45" s="67"/>
      <c r="G45" s="75"/>
      <c r="H45" s="357"/>
      <c r="I45" s="436" t="s">
        <v>146</v>
      </c>
      <c r="J45" s="75"/>
      <c r="L45" s="81"/>
      <c r="N45" s="81"/>
      <c r="P45" s="67"/>
    </row>
    <row r="46" spans="2:17" ht="18" customHeight="1">
      <c r="B46" s="412"/>
      <c r="C46" s="403"/>
      <c r="D46" s="327"/>
      <c r="E46" s="360"/>
      <c r="F46" s="310"/>
      <c r="G46" s="437"/>
      <c r="H46" s="357"/>
      <c r="I46" s="437"/>
      <c r="J46" s="75"/>
      <c r="K46" s="352"/>
      <c r="L46" s="81"/>
      <c r="N46" s="81"/>
      <c r="O46" s="67"/>
      <c r="P46" s="67"/>
      <c r="Q46" s="67"/>
    </row>
    <row r="47" spans="2:17" ht="18" customHeight="1">
      <c r="B47" s="401" t="str">
        <f>'女乙賽程'!R19</f>
        <v>葵青-OvO</v>
      </c>
      <c r="C47" s="402" t="s">
        <v>82</v>
      </c>
      <c r="D47" s="287"/>
      <c r="E47" s="75"/>
      <c r="F47" s="287"/>
      <c r="G47" s="75"/>
      <c r="H47" s="356"/>
      <c r="I47" s="75"/>
      <c r="J47" s="75"/>
      <c r="K47" s="352"/>
      <c r="L47" s="327"/>
      <c r="M47" s="327"/>
      <c r="N47" s="310"/>
      <c r="O47" s="67"/>
      <c r="P47" s="67"/>
      <c r="Q47" s="67"/>
    </row>
    <row r="48" spans="2:17" ht="18" customHeight="1">
      <c r="B48" s="412"/>
      <c r="C48" s="349" t="s">
        <v>235</v>
      </c>
      <c r="D48" s="438"/>
      <c r="E48" s="75"/>
      <c r="F48" s="287"/>
      <c r="G48" s="67"/>
      <c r="H48" s="356"/>
      <c r="I48" s="67"/>
      <c r="J48" s="75"/>
      <c r="L48" s="327"/>
      <c r="M48" s="327"/>
      <c r="N48" s="415"/>
      <c r="O48" s="67"/>
      <c r="P48" s="67"/>
      <c r="Q48" s="67"/>
    </row>
    <row r="49" spans="2:17" ht="18" customHeight="1">
      <c r="B49" s="412"/>
      <c r="C49" s="416"/>
      <c r="D49" s="401"/>
      <c r="E49" s="327"/>
      <c r="F49" s="370"/>
      <c r="G49" s="67"/>
      <c r="H49" s="356"/>
      <c r="I49" s="67"/>
      <c r="J49" s="75"/>
      <c r="L49" s="352"/>
      <c r="M49" s="67"/>
      <c r="N49" s="310"/>
      <c r="O49" s="67"/>
      <c r="P49" s="67"/>
      <c r="Q49" s="67"/>
    </row>
    <row r="50" spans="1:17" ht="18" customHeight="1">
      <c r="A50" s="408"/>
      <c r="B50" s="406" t="str">
        <f>B77</f>
        <v>06ss</v>
      </c>
      <c r="C50" s="430" t="s">
        <v>351</v>
      </c>
      <c r="D50" s="439"/>
      <c r="E50" s="354"/>
      <c r="F50" s="75"/>
      <c r="G50" s="67"/>
      <c r="H50" s="356"/>
      <c r="I50" s="67"/>
      <c r="J50" s="75"/>
      <c r="L50" s="81"/>
      <c r="M50" s="327"/>
      <c r="N50" s="310"/>
      <c r="O50" s="67"/>
      <c r="P50" s="67"/>
      <c r="Q50" s="67"/>
    </row>
    <row r="51" spans="2:17" ht="18" customHeight="1">
      <c r="B51" s="412"/>
      <c r="C51" s="413"/>
      <c r="D51" s="349" t="s">
        <v>236</v>
      </c>
      <c r="E51" s="67"/>
      <c r="F51" s="401"/>
      <c r="G51" s="67"/>
      <c r="H51" s="356"/>
      <c r="I51" s="67"/>
      <c r="J51" s="75"/>
      <c r="K51" s="352"/>
      <c r="L51" s="415"/>
      <c r="M51" s="360"/>
      <c r="N51" s="310"/>
      <c r="O51" s="327"/>
      <c r="P51" s="67"/>
      <c r="Q51" s="67"/>
    </row>
    <row r="52" spans="2:17" ht="18" customHeight="1">
      <c r="B52" s="412"/>
      <c r="C52" s="403"/>
      <c r="D52" s="416"/>
      <c r="E52" s="67"/>
      <c r="F52" s="440"/>
      <c r="G52" s="67"/>
      <c r="H52" s="356"/>
      <c r="I52" s="67"/>
      <c r="J52" s="75"/>
      <c r="K52" s="352"/>
      <c r="L52" s="327"/>
      <c r="M52" s="327"/>
      <c r="N52" s="310"/>
      <c r="P52" s="67"/>
      <c r="Q52" s="67"/>
    </row>
    <row r="53" spans="2:17" ht="18" customHeight="1">
      <c r="B53" s="412"/>
      <c r="C53" s="403"/>
      <c r="D53" s="441"/>
      <c r="E53" s="67"/>
      <c r="F53" s="335"/>
      <c r="G53" s="67"/>
      <c r="H53" s="356"/>
      <c r="I53" s="67"/>
      <c r="J53" s="75"/>
      <c r="L53" s="327"/>
      <c r="M53" s="352"/>
      <c r="N53" s="352"/>
      <c r="O53" s="327"/>
      <c r="P53" s="67"/>
      <c r="Q53" s="67"/>
    </row>
    <row r="54" spans="1:17" ht="18" customHeight="1">
      <c r="A54" s="408"/>
      <c r="B54" s="406" t="str">
        <f>B75</f>
        <v>Infinity - 楠山咖啡</v>
      </c>
      <c r="C54" s="442" t="s">
        <v>353</v>
      </c>
      <c r="D54" s="419"/>
      <c r="E54" s="327"/>
      <c r="F54" s="335"/>
      <c r="G54" s="67"/>
      <c r="H54" s="356"/>
      <c r="I54" s="67"/>
      <c r="J54" s="75"/>
      <c r="L54" s="327"/>
      <c r="M54" s="327"/>
      <c r="N54" s="81"/>
      <c r="Q54" s="67"/>
    </row>
    <row r="55" spans="2:17" ht="18" customHeight="1">
      <c r="B55" s="412"/>
      <c r="C55" s="349" t="s">
        <v>237</v>
      </c>
      <c r="D55" s="406"/>
      <c r="E55" s="360"/>
      <c r="F55" s="335"/>
      <c r="G55" s="365"/>
      <c r="H55" s="401"/>
      <c r="I55" s="67"/>
      <c r="J55" s="75"/>
      <c r="L55" s="327"/>
      <c r="M55" s="327"/>
      <c r="N55" s="310"/>
      <c r="Q55" s="67"/>
    </row>
    <row r="56" spans="2:17" ht="18" customHeight="1">
      <c r="B56" s="412"/>
      <c r="C56" s="416"/>
      <c r="D56" s="327"/>
      <c r="E56" s="327"/>
      <c r="F56" s="335"/>
      <c r="G56" s="75"/>
      <c r="H56" s="75"/>
      <c r="I56" s="67"/>
      <c r="J56" s="75"/>
      <c r="K56" s="443"/>
      <c r="L56" s="352"/>
      <c r="M56" s="67"/>
      <c r="N56" s="310"/>
      <c r="Q56" s="67"/>
    </row>
    <row r="57" spans="2:17" ht="18" customHeight="1">
      <c r="B57" s="401" t="str">
        <f>'女乙賽程'!Z31</f>
        <v>Betsham</v>
      </c>
      <c r="C57" s="420" t="s">
        <v>86</v>
      </c>
      <c r="D57" s="327"/>
      <c r="E57" s="352"/>
      <c r="F57" s="349" t="s">
        <v>238</v>
      </c>
      <c r="G57" s="327"/>
      <c r="H57" s="67"/>
      <c r="I57" s="67"/>
      <c r="J57" s="75"/>
      <c r="K57" s="352"/>
      <c r="L57" s="444"/>
      <c r="M57" s="327"/>
      <c r="N57" s="310"/>
      <c r="Q57" s="67"/>
    </row>
    <row r="58" spans="2:14" ht="18" customHeight="1">
      <c r="B58" s="412"/>
      <c r="C58" s="403"/>
      <c r="D58" s="327"/>
      <c r="E58" s="327"/>
      <c r="F58" s="416"/>
      <c r="G58" s="75"/>
      <c r="H58" s="75"/>
      <c r="I58" s="67"/>
      <c r="J58" s="75"/>
      <c r="K58" s="352"/>
      <c r="L58" s="445"/>
      <c r="M58" s="327"/>
      <c r="N58" s="310"/>
    </row>
    <row r="59" spans="2:15" ht="18" customHeight="1">
      <c r="B59" s="380"/>
      <c r="C59" s="423"/>
      <c r="D59" s="327"/>
      <c r="E59" s="327"/>
      <c r="F59" s="335"/>
      <c r="G59" s="75"/>
      <c r="H59" s="75"/>
      <c r="I59" s="67"/>
      <c r="J59" s="75"/>
      <c r="L59" s="352"/>
      <c r="M59" s="327"/>
      <c r="N59" s="81"/>
      <c r="O59" s="67"/>
    </row>
    <row r="60" spans="1:17" ht="18" customHeight="1">
      <c r="A60" s="408"/>
      <c r="B60" s="406" t="str">
        <f>B76</f>
        <v>葵青 - 茄子</v>
      </c>
      <c r="C60" s="409" t="s">
        <v>352</v>
      </c>
      <c r="D60" s="374"/>
      <c r="E60" s="67"/>
      <c r="F60" s="335"/>
      <c r="G60" s="75"/>
      <c r="H60" s="75"/>
      <c r="I60" s="67"/>
      <c r="J60" s="75"/>
      <c r="L60" s="327"/>
      <c r="M60" s="327"/>
      <c r="N60" s="415"/>
      <c r="O60" s="379"/>
      <c r="P60" s="379"/>
      <c r="Q60" s="67"/>
    </row>
    <row r="61" spans="2:17" ht="18" customHeight="1">
      <c r="B61" s="412"/>
      <c r="C61" s="349" t="s">
        <v>239</v>
      </c>
      <c r="D61" s="429"/>
      <c r="E61" s="446"/>
      <c r="F61" s="335"/>
      <c r="G61" s="75"/>
      <c r="H61" s="447"/>
      <c r="I61" s="447"/>
      <c r="J61" s="75"/>
      <c r="L61" s="81"/>
      <c r="M61" s="327"/>
      <c r="N61" s="67"/>
      <c r="O61" s="379"/>
      <c r="P61" s="379"/>
      <c r="Q61" s="67"/>
    </row>
    <row r="62" spans="2:17" ht="18" customHeight="1">
      <c r="B62" s="380"/>
      <c r="C62" s="357"/>
      <c r="D62" s="401"/>
      <c r="E62" s="327"/>
      <c r="F62" s="335"/>
      <c r="G62" s="75"/>
      <c r="H62" s="406"/>
      <c r="I62" s="428"/>
      <c r="J62" s="75"/>
      <c r="L62" s="533"/>
      <c r="M62" s="327"/>
      <c r="N62" s="67"/>
      <c r="O62" s="379"/>
      <c r="P62" s="379"/>
      <c r="Q62" s="67"/>
    </row>
    <row r="63" spans="2:17" ht="18" customHeight="1">
      <c r="B63" s="401" t="str">
        <f>'女乙賽程'!R43</f>
        <v>Infinity - LAAAAM</v>
      </c>
      <c r="C63" s="420" t="s">
        <v>87</v>
      </c>
      <c r="D63" s="349"/>
      <c r="E63" s="75"/>
      <c r="F63" s="448"/>
      <c r="G63" s="67"/>
      <c r="H63" s="75"/>
      <c r="I63" s="428"/>
      <c r="J63" s="75"/>
      <c r="K63" s="309"/>
      <c r="L63" s="533"/>
      <c r="M63" s="327"/>
      <c r="N63" s="67"/>
      <c r="O63" s="379"/>
      <c r="P63" s="379"/>
      <c r="Q63" s="67"/>
    </row>
    <row r="64" spans="2:17" ht="18" customHeight="1">
      <c r="B64" s="412"/>
      <c r="C64" s="403"/>
      <c r="D64" s="349" t="s">
        <v>240</v>
      </c>
      <c r="E64" s="365"/>
      <c r="F64" s="401"/>
      <c r="G64" s="379"/>
      <c r="H64" s="379"/>
      <c r="I64" s="356"/>
      <c r="J64" s="75"/>
      <c r="L64" s="81"/>
      <c r="M64" s="67"/>
      <c r="N64" s="67"/>
      <c r="O64" s="379"/>
      <c r="P64" s="379"/>
      <c r="Q64" s="67"/>
    </row>
    <row r="65" spans="2:17" ht="18" customHeight="1">
      <c r="B65" s="412"/>
      <c r="C65" s="403"/>
      <c r="D65" s="416"/>
      <c r="E65" s="327"/>
      <c r="F65" s="411"/>
      <c r="G65" s="379"/>
      <c r="H65" s="379"/>
      <c r="I65" s="356"/>
      <c r="J65" s="75"/>
      <c r="L65" s="81"/>
      <c r="N65" s="81"/>
      <c r="O65" s="379"/>
      <c r="P65" s="379"/>
      <c r="Q65" s="67"/>
    </row>
    <row r="66" spans="2:11" ht="18.75">
      <c r="B66" s="421"/>
      <c r="C66" s="423"/>
      <c r="D66" s="427"/>
      <c r="E66" s="327"/>
      <c r="F66" s="67"/>
      <c r="G66" s="379"/>
      <c r="H66" s="379"/>
      <c r="I66" s="349" t="s">
        <v>241</v>
      </c>
      <c r="J66" s="34"/>
      <c r="K66" s="406"/>
    </row>
    <row r="67" spans="1:10" ht="18.75">
      <c r="A67" s="408"/>
      <c r="B67" s="406" t="str">
        <f>B79</f>
        <v>Swing</v>
      </c>
      <c r="C67" s="449" t="s">
        <v>349</v>
      </c>
      <c r="D67" s="75"/>
      <c r="E67" s="361"/>
      <c r="F67" s="67"/>
      <c r="G67" s="379"/>
      <c r="H67" s="379"/>
      <c r="I67" s="357"/>
      <c r="J67" s="450" t="s">
        <v>148</v>
      </c>
    </row>
    <row r="68" spans="2:10" ht="18.75">
      <c r="B68" s="412"/>
      <c r="C68" s="349" t="s">
        <v>242</v>
      </c>
      <c r="D68" s="406"/>
      <c r="E68" s="327"/>
      <c r="F68" s="67"/>
      <c r="G68" s="379"/>
      <c r="H68" s="379"/>
      <c r="I68" s="437"/>
      <c r="J68" s="417"/>
    </row>
    <row r="69" spans="2:10" ht="18.75">
      <c r="B69" s="421"/>
      <c r="C69" s="416"/>
      <c r="D69" s="287"/>
      <c r="E69" s="67"/>
      <c r="F69" s="67"/>
      <c r="G69" s="379"/>
      <c r="H69" s="379"/>
      <c r="I69" s="356"/>
      <c r="J69" s="75"/>
    </row>
    <row r="70" spans="2:10" ht="18.75">
      <c r="B70" s="406" t="str">
        <f>'女乙賽程'!Z7</f>
        <v>腦囟未生埋</v>
      </c>
      <c r="C70" s="420" t="s">
        <v>81</v>
      </c>
      <c r="D70" s="287"/>
      <c r="E70" s="75"/>
      <c r="F70" s="287"/>
      <c r="G70" s="379"/>
      <c r="H70" s="377"/>
      <c r="I70" s="451"/>
      <c r="J70" s="75"/>
    </row>
    <row r="71" spans="2:10" ht="18.75">
      <c r="B71" s="430"/>
      <c r="C71" s="403"/>
      <c r="D71" s="75"/>
      <c r="E71" s="75"/>
      <c r="F71" s="75"/>
      <c r="G71" s="379"/>
      <c r="H71" s="67"/>
      <c r="I71" s="75"/>
      <c r="J71" s="75"/>
    </row>
    <row r="72" spans="2:10" ht="18.75">
      <c r="B72" s="75"/>
      <c r="C72" s="75"/>
      <c r="D72" s="75"/>
      <c r="E72" s="75"/>
      <c r="F72" s="75"/>
      <c r="G72" s="75"/>
      <c r="H72" s="75"/>
      <c r="I72" s="75"/>
      <c r="J72" s="75"/>
    </row>
    <row r="73" spans="2:10" ht="18.75">
      <c r="B73" s="452" t="str">
        <f>'女乙賽程'!R8</f>
        <v>KT-Aska </v>
      </c>
      <c r="C73" s="403" t="s">
        <v>97</v>
      </c>
      <c r="D73" s="75"/>
      <c r="E73" s="75"/>
      <c r="F73" s="75"/>
      <c r="G73" s="379" t="s">
        <v>57</v>
      </c>
      <c r="H73" s="67" t="s">
        <v>64</v>
      </c>
      <c r="I73" s="75"/>
      <c r="J73" s="75"/>
    </row>
    <row r="74" spans="2:10" ht="18.75">
      <c r="B74" s="452" t="str">
        <f>'女乙賽程'!Z8</f>
        <v>快脆放假</v>
      </c>
      <c r="C74" s="403" t="s">
        <v>98</v>
      </c>
      <c r="D74" s="75"/>
      <c r="E74" s="75"/>
      <c r="F74" s="75"/>
      <c r="G74" s="379" t="s">
        <v>60</v>
      </c>
      <c r="H74" s="67" t="s">
        <v>67</v>
      </c>
      <c r="I74" s="75"/>
      <c r="J74" s="75"/>
    </row>
    <row r="75" spans="2:10" ht="18.75">
      <c r="B75" s="452" t="str">
        <f>'女乙賽程'!R20</f>
        <v>Infinity - 楠山咖啡</v>
      </c>
      <c r="C75" s="403" t="s">
        <v>96</v>
      </c>
      <c r="D75" s="75"/>
      <c r="E75" s="75"/>
      <c r="F75" s="75"/>
      <c r="G75" s="379" t="s">
        <v>63</v>
      </c>
      <c r="H75" s="67" t="s">
        <v>70</v>
      </c>
      <c r="I75" s="75"/>
      <c r="J75" s="75"/>
    </row>
    <row r="76" spans="2:10" ht="18.75">
      <c r="B76" s="452" t="str">
        <f>'女乙賽程'!Z20</f>
        <v>葵青 - 茄子</v>
      </c>
      <c r="C76" s="403" t="s">
        <v>95</v>
      </c>
      <c r="D76" s="75"/>
      <c r="E76" s="75"/>
      <c r="F76" s="75"/>
      <c r="G76" s="379" t="s">
        <v>66</v>
      </c>
      <c r="H76" s="67" t="s">
        <v>76</v>
      </c>
      <c r="I76" s="75"/>
      <c r="J76" s="75"/>
    </row>
    <row r="77" spans="2:10" ht="18.75">
      <c r="B77" s="452" t="str">
        <f>'女乙賽程'!R32</f>
        <v>06ss</v>
      </c>
      <c r="C77" s="403" t="s">
        <v>94</v>
      </c>
      <c r="D77" s="75"/>
      <c r="E77" s="75"/>
      <c r="F77" s="75"/>
      <c r="G77" s="379" t="s">
        <v>69</v>
      </c>
      <c r="H77" s="67" t="s">
        <v>85</v>
      </c>
      <c r="I77" s="75"/>
      <c r="J77" s="75"/>
    </row>
    <row r="78" spans="2:10" ht="18.75">
      <c r="B78" s="452" t="str">
        <f>'女乙賽程'!Z32</f>
        <v>愛心下手</v>
      </c>
      <c r="C78" s="403" t="s">
        <v>93</v>
      </c>
      <c r="D78" s="75"/>
      <c r="E78" s="75"/>
      <c r="F78" s="75"/>
      <c r="G78" s="379" t="s">
        <v>90</v>
      </c>
      <c r="H78" s="67" t="s">
        <v>91</v>
      </c>
      <c r="I78" s="75"/>
      <c r="J78" s="75"/>
    </row>
    <row r="79" spans="2:10" ht="18.75">
      <c r="B79" s="452" t="str">
        <f>'女乙賽程'!R44</f>
        <v>Swing</v>
      </c>
      <c r="C79" s="403" t="s">
        <v>89</v>
      </c>
      <c r="D79" s="75"/>
      <c r="E79" s="75"/>
      <c r="F79" s="75"/>
      <c r="G79" s="75"/>
      <c r="H79" s="75"/>
      <c r="I79" s="75"/>
      <c r="J79" s="75"/>
    </row>
    <row r="80" spans="2:10" ht="18.75">
      <c r="B80" s="452" t="str">
        <f>'女乙賽程'!Z44</f>
        <v>The Gale</v>
      </c>
      <c r="C80" s="403" t="s">
        <v>92</v>
      </c>
      <c r="D80" s="75"/>
      <c r="E80" s="75"/>
      <c r="F80" s="75"/>
      <c r="G80" s="75"/>
      <c r="H80" s="75"/>
      <c r="I80" s="75"/>
      <c r="J80" s="75"/>
    </row>
    <row r="81" spans="2:10" ht="18.75">
      <c r="B81" s="75"/>
      <c r="C81" s="75"/>
      <c r="D81" s="75"/>
      <c r="E81" s="75"/>
      <c r="F81" s="75"/>
      <c r="G81" s="75"/>
      <c r="H81" s="75"/>
      <c r="I81" s="75"/>
      <c r="J81" s="75"/>
    </row>
    <row r="82" spans="2:10" ht="18.75">
      <c r="B82" s="75"/>
      <c r="C82" s="75"/>
      <c r="D82" s="75"/>
      <c r="E82" s="75"/>
      <c r="F82" s="75"/>
      <c r="G82" s="75"/>
      <c r="H82" s="75"/>
      <c r="I82" s="75"/>
      <c r="J82" s="75"/>
    </row>
    <row r="124" spans="2:8" ht="18.75">
      <c r="B124" s="453"/>
      <c r="G124" s="379"/>
      <c r="H124" s="67"/>
    </row>
  </sheetData>
  <sheetProtection selectLockedCells="1" selectUnlockedCells="1"/>
  <mergeCells count="1">
    <mergeCell ref="L62:L63"/>
  </mergeCells>
  <printOptions horizontalCentered="1" verticalCentered="1"/>
  <pageMargins left="0.2361111111111111" right="0.2361111111111111" top="0.39375" bottom="0.39375" header="0.5118055555555555" footer="0.5118055555555555"/>
  <pageSetup fitToHeight="1" fitToWidth="1" horizontalDpi="300" verticalDpi="300" orientation="portrait" paperSize="9" scale="5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E55"/>
  <sheetViews>
    <sheetView zoomScale="55" zoomScaleNormal="55" zoomScalePageLayoutView="0" workbookViewId="0" topLeftCell="A1">
      <selection activeCell="A2" sqref="A2"/>
    </sheetView>
  </sheetViews>
  <sheetFormatPr defaultColWidth="7.69921875" defaultRowHeight="15"/>
  <cols>
    <col min="1" max="1" width="10.796875" style="171" customWidth="1"/>
    <col min="2" max="7" width="5.796875" style="171" customWidth="1"/>
    <col min="8" max="8" width="30.796875" style="171" customWidth="1"/>
    <col min="9" max="9" width="5.796875" style="171" customWidth="1"/>
    <col min="10" max="10" width="30.796875" style="171" customWidth="1"/>
    <col min="11" max="14" width="5.796875" style="236" customWidth="1"/>
    <col min="15" max="15" width="36" style="171" bestFit="1" customWidth="1"/>
    <col min="16" max="16" width="10.796875" style="238" customWidth="1"/>
    <col min="17" max="17" width="5.796875" style="236" customWidth="1"/>
    <col min="18" max="18" width="30.796875" style="237" customWidth="1"/>
    <col min="19" max="23" width="5.796875" style="236" customWidth="1"/>
    <col min="24" max="24" width="5.796875" style="238" customWidth="1"/>
    <col min="25" max="25" width="5.796875" style="236" customWidth="1"/>
    <col min="26" max="26" width="30.796875" style="237" customWidth="1"/>
    <col min="27" max="30" width="5.796875" style="236" customWidth="1"/>
    <col min="31" max="16384" width="7.69921875" style="171" customWidth="1"/>
  </cols>
  <sheetData>
    <row r="1" spans="2:14" ht="18.75">
      <c r="B1" s="234" t="s">
        <v>817</v>
      </c>
      <c r="D1" s="233"/>
      <c r="E1" s="234"/>
      <c r="F1" s="235"/>
      <c r="G1" s="233"/>
      <c r="H1" s="262"/>
      <c r="I1" s="235"/>
      <c r="J1" s="235"/>
      <c r="K1" s="233"/>
      <c r="L1" s="233"/>
      <c r="M1" s="233"/>
      <c r="N1" s="233"/>
    </row>
    <row r="2" spans="2:14" ht="18.75">
      <c r="B2" s="234" t="s">
        <v>824</v>
      </c>
      <c r="D2" s="233"/>
      <c r="E2" s="234"/>
      <c r="F2" s="235"/>
      <c r="G2" s="233"/>
      <c r="H2" s="262"/>
      <c r="I2" s="235"/>
      <c r="J2" s="235"/>
      <c r="K2" s="233"/>
      <c r="L2" s="233"/>
      <c r="M2" s="233"/>
      <c r="N2" s="233"/>
    </row>
    <row r="3" spans="3:14" ht="18.75">
      <c r="C3" s="233"/>
      <c r="D3" s="233"/>
      <c r="E3" s="233"/>
      <c r="F3" s="233"/>
      <c r="G3" s="239"/>
      <c r="H3" s="530" t="s">
        <v>269</v>
      </c>
      <c r="I3" s="530"/>
      <c r="J3" s="530"/>
      <c r="K3" s="169" t="s">
        <v>270</v>
      </c>
      <c r="L3" s="169" t="s">
        <v>271</v>
      </c>
      <c r="M3" s="169" t="s">
        <v>271</v>
      </c>
      <c r="N3" s="169" t="s">
        <v>270</v>
      </c>
    </row>
    <row r="4" spans="2:14" ht="18.75">
      <c r="B4" s="241" t="s">
        <v>154</v>
      </c>
      <c r="C4" s="523" t="s">
        <v>155</v>
      </c>
      <c r="D4" s="523"/>
      <c r="E4" s="241"/>
      <c r="F4" s="241" t="s">
        <v>156</v>
      </c>
      <c r="G4" s="242"/>
      <c r="H4" s="169" t="s">
        <v>157</v>
      </c>
      <c r="I4" s="170"/>
      <c r="J4" s="169" t="s">
        <v>158</v>
      </c>
      <c r="K4" s="169"/>
      <c r="L4" s="169"/>
      <c r="M4" s="169"/>
      <c r="N4" s="169"/>
    </row>
    <row r="5" spans="2:14" ht="16.5" customHeight="1">
      <c r="B5" s="244" t="s">
        <v>273</v>
      </c>
      <c r="C5" s="526" t="s">
        <v>153</v>
      </c>
      <c r="D5" s="526"/>
      <c r="E5" s="244"/>
      <c r="F5" s="285" t="s">
        <v>785</v>
      </c>
      <c r="G5" s="245"/>
      <c r="H5" s="169" t="s">
        <v>50</v>
      </c>
      <c r="I5" s="169"/>
      <c r="J5" s="169" t="s">
        <v>50</v>
      </c>
      <c r="K5" s="169"/>
      <c r="L5" s="169"/>
      <c r="M5" s="169"/>
      <c r="N5" s="169"/>
    </row>
    <row r="6" spans="2:31" ht="19.5">
      <c r="B6" s="264">
        <v>1</v>
      </c>
      <c r="C6" s="265" t="s">
        <v>134</v>
      </c>
      <c r="D6" s="266">
        <v>1</v>
      </c>
      <c r="E6" s="255" t="s">
        <v>80</v>
      </c>
      <c r="F6" s="249" t="s">
        <v>163</v>
      </c>
      <c r="G6" s="250" t="s">
        <v>217</v>
      </c>
      <c r="H6" s="168" t="str">
        <f>VLOOKUP(E6,WD!$C$6:$K$57,3,FALSE)</f>
        <v>KT-Aska </v>
      </c>
      <c r="I6" s="168" t="s">
        <v>163</v>
      </c>
      <c r="J6" s="168" t="str">
        <f>VLOOKUP(G6,WD!$C$6:$K$57,3,FALSE)</f>
        <v>Infinity - 希望唔好撞時間</v>
      </c>
      <c r="K6" s="243">
        <v>2</v>
      </c>
      <c r="L6" s="243">
        <v>42</v>
      </c>
      <c r="M6" s="243">
        <v>0</v>
      </c>
      <c r="N6" s="243">
        <v>0</v>
      </c>
      <c r="O6" s="171" t="s">
        <v>1160</v>
      </c>
      <c r="Q6" s="236" t="s">
        <v>159</v>
      </c>
      <c r="R6" s="237" t="s">
        <v>49</v>
      </c>
      <c r="S6" s="236" t="s">
        <v>160</v>
      </c>
      <c r="T6" s="236" t="s">
        <v>161</v>
      </c>
      <c r="U6" s="236" t="s">
        <v>162</v>
      </c>
      <c r="V6" s="236" t="s">
        <v>55</v>
      </c>
      <c r="X6" s="237"/>
      <c r="Y6" s="236" t="s">
        <v>159</v>
      </c>
      <c r="Z6" s="237" t="s">
        <v>49</v>
      </c>
      <c r="AA6" s="236" t="s">
        <v>160</v>
      </c>
      <c r="AB6" s="236" t="s">
        <v>161</v>
      </c>
      <c r="AC6" s="236" t="s">
        <v>162</v>
      </c>
      <c r="AD6" s="236" t="s">
        <v>55</v>
      </c>
      <c r="AE6" s="237"/>
    </row>
    <row r="7" spans="2:30" ht="19.5">
      <c r="B7" s="264">
        <v>2</v>
      </c>
      <c r="C7" s="265" t="s">
        <v>134</v>
      </c>
      <c r="D7" s="266">
        <v>2</v>
      </c>
      <c r="E7" s="255" t="s">
        <v>97</v>
      </c>
      <c r="F7" s="249" t="s">
        <v>163</v>
      </c>
      <c r="G7" s="250" t="s">
        <v>99</v>
      </c>
      <c r="H7" s="168" t="str">
        <f>VLOOKUP(E7,WD!$C$6:$K$57,3,FALSE)</f>
        <v>靈異一傳</v>
      </c>
      <c r="I7" s="168" t="s">
        <v>163</v>
      </c>
      <c r="J7" s="168" t="str">
        <f>VLOOKUP(G7,WD!$C$6:$K$57,3,FALSE)</f>
        <v>進擊的巨蟹</v>
      </c>
      <c r="K7" s="243">
        <v>0</v>
      </c>
      <c r="L7" s="243">
        <v>0</v>
      </c>
      <c r="M7" s="243">
        <v>42</v>
      </c>
      <c r="N7" s="243">
        <v>2</v>
      </c>
      <c r="O7" s="517" t="s">
        <v>1159</v>
      </c>
      <c r="P7" s="238" t="s">
        <v>134</v>
      </c>
      <c r="Q7" s="276">
        <v>1</v>
      </c>
      <c r="R7" s="251" t="str">
        <f>H7</f>
        <v>靈異一傳</v>
      </c>
      <c r="S7" s="276">
        <v>2</v>
      </c>
      <c r="T7" s="276">
        <v>0</v>
      </c>
      <c r="U7" s="276">
        <v>1</v>
      </c>
      <c r="V7" s="276">
        <f>S7*3+T7*1+U7*0</f>
        <v>6</v>
      </c>
      <c r="W7" s="552"/>
      <c r="X7" s="238" t="s">
        <v>135</v>
      </c>
      <c r="Y7" s="276">
        <v>1</v>
      </c>
      <c r="Z7" s="251" t="str">
        <f>H12</f>
        <v>腦囟未生埋</v>
      </c>
      <c r="AA7" s="276">
        <v>3</v>
      </c>
      <c r="AB7" s="276">
        <v>0</v>
      </c>
      <c r="AC7" s="276">
        <v>0</v>
      </c>
      <c r="AD7" s="276">
        <f>AA7*3+AB7*1+AC7*0</f>
        <v>9</v>
      </c>
    </row>
    <row r="8" spans="2:30" ht="18.75">
      <c r="B8" s="264">
        <v>3</v>
      </c>
      <c r="C8" s="265" t="s">
        <v>134</v>
      </c>
      <c r="D8" s="266">
        <v>3</v>
      </c>
      <c r="E8" s="255" t="s">
        <v>80</v>
      </c>
      <c r="F8" s="249" t="s">
        <v>163</v>
      </c>
      <c r="G8" s="250" t="s">
        <v>99</v>
      </c>
      <c r="H8" s="168" t="str">
        <f>VLOOKUP(E8,WD!$C$6:$K$57,3,FALSE)</f>
        <v>KT-Aska </v>
      </c>
      <c r="I8" s="168" t="s">
        <v>163</v>
      </c>
      <c r="J8" s="168" t="str">
        <f>VLOOKUP(G8,WD!$C$6:$K$57,3,FALSE)</f>
        <v>進擊的巨蟹</v>
      </c>
      <c r="K8" s="243">
        <v>2</v>
      </c>
      <c r="L8" s="243">
        <v>42</v>
      </c>
      <c r="M8" s="243">
        <v>28</v>
      </c>
      <c r="N8" s="243">
        <v>0</v>
      </c>
      <c r="O8" s="171" t="s">
        <v>1132</v>
      </c>
      <c r="Q8" s="276">
        <v>2</v>
      </c>
      <c r="R8" s="251" t="str">
        <f>H6</f>
        <v>KT-Aska </v>
      </c>
      <c r="S8" s="276">
        <v>2</v>
      </c>
      <c r="T8" s="276">
        <v>0</v>
      </c>
      <c r="U8" s="276">
        <v>1</v>
      </c>
      <c r="V8" s="276">
        <f>S8*3+T8*1+U8*0</f>
        <v>6</v>
      </c>
      <c r="W8" s="552"/>
      <c r="Y8" s="276">
        <v>2</v>
      </c>
      <c r="Z8" s="251" t="str">
        <f>J12</f>
        <v>快脆放假</v>
      </c>
      <c r="AA8" s="276">
        <v>1</v>
      </c>
      <c r="AB8" s="276">
        <v>0</v>
      </c>
      <c r="AC8" s="276">
        <v>2</v>
      </c>
      <c r="AD8" s="276">
        <f>AA8*3+AB8*1+AC8*0</f>
        <v>3</v>
      </c>
    </row>
    <row r="9" spans="2:30" ht="19.5">
      <c r="B9" s="264">
        <v>4</v>
      </c>
      <c r="C9" s="265" t="s">
        <v>134</v>
      </c>
      <c r="D9" s="266">
        <v>4</v>
      </c>
      <c r="E9" s="255" t="s">
        <v>97</v>
      </c>
      <c r="F9" s="249" t="s">
        <v>163</v>
      </c>
      <c r="G9" s="250" t="s">
        <v>217</v>
      </c>
      <c r="H9" s="168" t="str">
        <f>VLOOKUP(E9,WD!$C$6:$K$57,3,FALSE)</f>
        <v>靈異一傳</v>
      </c>
      <c r="I9" s="168" t="s">
        <v>163</v>
      </c>
      <c r="J9" s="168" t="str">
        <f>VLOOKUP(G9,WD!$C$6:$K$57,3,FALSE)</f>
        <v>Infinity - 希望唔好撞時間</v>
      </c>
      <c r="K9" s="243">
        <v>2</v>
      </c>
      <c r="L9" s="243">
        <v>42</v>
      </c>
      <c r="M9" s="243">
        <v>0</v>
      </c>
      <c r="N9" s="243">
        <v>0</v>
      </c>
      <c r="O9" s="171" t="s">
        <v>1160</v>
      </c>
      <c r="Q9" s="276">
        <v>3</v>
      </c>
      <c r="R9" s="251" t="str">
        <f>J6</f>
        <v>Infinity - 希望唔好撞時間</v>
      </c>
      <c r="S9" s="276">
        <v>1</v>
      </c>
      <c r="T9" s="276">
        <v>0</v>
      </c>
      <c r="U9" s="276">
        <v>2</v>
      </c>
      <c r="V9" s="276">
        <f>S9*3+T9*1+U9*0</f>
        <v>3</v>
      </c>
      <c r="W9" s="552"/>
      <c r="Y9" s="276">
        <v>3</v>
      </c>
      <c r="Z9" s="251" t="str">
        <f>J13</f>
        <v>BvbJunior-Tigers</v>
      </c>
      <c r="AA9" s="276">
        <v>1</v>
      </c>
      <c r="AB9" s="276">
        <v>0</v>
      </c>
      <c r="AC9" s="276">
        <v>2</v>
      </c>
      <c r="AD9" s="276">
        <f>AA9*3+AB9*1+AC9*0</f>
        <v>3</v>
      </c>
    </row>
    <row r="10" spans="2:30" ht="18.75">
      <c r="B10" s="264">
        <v>5</v>
      </c>
      <c r="C10" s="265" t="s">
        <v>134</v>
      </c>
      <c r="D10" s="266">
        <v>5</v>
      </c>
      <c r="E10" s="255" t="s">
        <v>99</v>
      </c>
      <c r="F10" s="249" t="s">
        <v>163</v>
      </c>
      <c r="G10" s="250" t="s">
        <v>217</v>
      </c>
      <c r="H10" s="168" t="str">
        <f>VLOOKUP(E10,WD!$C$6:$K$57,3,FALSE)</f>
        <v>進擊的巨蟹</v>
      </c>
      <c r="I10" s="168" t="s">
        <v>163</v>
      </c>
      <c r="J10" s="168" t="str">
        <f>VLOOKUP(G10,WD!$C$6:$K$57,3,FALSE)</f>
        <v>Infinity - 希望唔好撞時間</v>
      </c>
      <c r="K10" s="243">
        <v>0</v>
      </c>
      <c r="L10" s="243">
        <v>26</v>
      </c>
      <c r="M10" s="243">
        <v>42</v>
      </c>
      <c r="N10" s="243">
        <v>2</v>
      </c>
      <c r="O10" s="171" t="s">
        <v>1190</v>
      </c>
      <c r="Q10" s="276">
        <v>4</v>
      </c>
      <c r="R10" s="251" t="str">
        <f>J7</f>
        <v>進擊的巨蟹</v>
      </c>
      <c r="S10" s="276">
        <v>1</v>
      </c>
      <c r="T10" s="276">
        <v>0</v>
      </c>
      <c r="U10" s="276">
        <v>2</v>
      </c>
      <c r="V10" s="276">
        <f>S10*3+T10*1+U10*0</f>
        <v>3</v>
      </c>
      <c r="W10" s="552"/>
      <c r="Y10" s="512"/>
      <c r="Z10" s="513" t="str">
        <f>H13</f>
        <v>小大小大</v>
      </c>
      <c r="AA10" s="512"/>
      <c r="AB10" s="512"/>
      <c r="AC10" s="512"/>
      <c r="AD10" s="512"/>
    </row>
    <row r="11" spans="2:15" ht="18.75">
      <c r="B11" s="264">
        <v>6</v>
      </c>
      <c r="C11" s="267" t="s">
        <v>134</v>
      </c>
      <c r="D11" s="268">
        <v>6</v>
      </c>
      <c r="E11" s="258" t="s">
        <v>80</v>
      </c>
      <c r="F11" s="252" t="s">
        <v>163</v>
      </c>
      <c r="G11" s="252" t="s">
        <v>97</v>
      </c>
      <c r="H11" s="168" t="str">
        <f>VLOOKUP(E11,WD!$C$6:$K$57,3,FALSE)</f>
        <v>KT-Aska </v>
      </c>
      <c r="I11" s="168" t="s">
        <v>163</v>
      </c>
      <c r="J11" s="168" t="str">
        <f>VLOOKUP(G11,WD!$C$6:$K$57,3,FALSE)</f>
        <v>靈異一傳</v>
      </c>
      <c r="K11" s="243">
        <v>0</v>
      </c>
      <c r="L11" s="243">
        <v>0</v>
      </c>
      <c r="M11" s="243">
        <v>42</v>
      </c>
      <c r="N11" s="243">
        <v>2</v>
      </c>
      <c r="O11" s="171" t="s">
        <v>1188</v>
      </c>
    </row>
    <row r="12" spans="2:15" ht="19.5">
      <c r="B12" s="264">
        <v>7</v>
      </c>
      <c r="C12" s="265" t="s">
        <v>135</v>
      </c>
      <c r="D12" s="269">
        <v>1</v>
      </c>
      <c r="E12" s="247" t="s">
        <v>81</v>
      </c>
      <c r="F12" s="247" t="s">
        <v>163</v>
      </c>
      <c r="G12" s="247" t="s">
        <v>218</v>
      </c>
      <c r="H12" s="168" t="str">
        <f>VLOOKUP(E12,WD!$C$6:$K$57,3,FALSE)</f>
        <v>腦囟未生埋</v>
      </c>
      <c r="I12" s="168" t="s">
        <v>163</v>
      </c>
      <c r="J12" s="168" t="str">
        <f>VLOOKUP(G12,WD!$C$6:$K$57,3,FALSE)</f>
        <v>快脆放假</v>
      </c>
      <c r="K12" s="243">
        <v>2</v>
      </c>
      <c r="L12" s="243">
        <v>42</v>
      </c>
      <c r="M12" s="243">
        <v>0</v>
      </c>
      <c r="N12" s="243">
        <v>0</v>
      </c>
      <c r="O12" s="517" t="s">
        <v>1161</v>
      </c>
    </row>
    <row r="13" spans="2:30" ht="19.5">
      <c r="B13" s="264">
        <v>8</v>
      </c>
      <c r="C13" s="270" t="s">
        <v>135</v>
      </c>
      <c r="D13" s="271">
        <v>2</v>
      </c>
      <c r="E13" s="249" t="s">
        <v>98</v>
      </c>
      <c r="F13" s="249" t="s">
        <v>163</v>
      </c>
      <c r="G13" s="250" t="s">
        <v>100</v>
      </c>
      <c r="H13" s="168" t="str">
        <f>VLOOKUP(E13,WD!$C$6:$K$57,3,FALSE)</f>
        <v>小大小大</v>
      </c>
      <c r="I13" s="168" t="s">
        <v>163</v>
      </c>
      <c r="J13" s="168" t="str">
        <f>VLOOKUP(G13,WD!$C$6:$K$57,3,FALSE)</f>
        <v>BvbJunior-Tigers</v>
      </c>
      <c r="K13" s="243">
        <v>0</v>
      </c>
      <c r="L13" s="243">
        <v>0</v>
      </c>
      <c r="M13" s="243">
        <v>42</v>
      </c>
      <c r="N13" s="243">
        <v>2</v>
      </c>
      <c r="O13" s="517" t="s">
        <v>1164</v>
      </c>
      <c r="Z13" s="162"/>
      <c r="AA13" s="41"/>
      <c r="AB13" s="41"/>
      <c r="AC13" s="41"/>
      <c r="AD13" s="41"/>
    </row>
    <row r="14" spans="2:15" ht="18.75">
      <c r="B14" s="264">
        <v>9</v>
      </c>
      <c r="C14" s="270" t="s">
        <v>135</v>
      </c>
      <c r="D14" s="271">
        <v>3</v>
      </c>
      <c r="E14" s="249" t="s">
        <v>81</v>
      </c>
      <c r="F14" s="249" t="s">
        <v>163</v>
      </c>
      <c r="G14" s="250" t="s">
        <v>100</v>
      </c>
      <c r="H14" s="168" t="str">
        <f>VLOOKUP(E14,WD!$C$6:$K$57,3,FALSE)</f>
        <v>腦囟未生埋</v>
      </c>
      <c r="I14" s="168" t="s">
        <v>163</v>
      </c>
      <c r="J14" s="168" t="str">
        <f>VLOOKUP(G14,WD!$C$6:$K$57,3,FALSE)</f>
        <v>BvbJunior-Tigers</v>
      </c>
      <c r="K14" s="243">
        <v>2</v>
      </c>
      <c r="L14" s="243">
        <v>42</v>
      </c>
      <c r="M14" s="243">
        <v>13</v>
      </c>
      <c r="N14" s="243">
        <v>0</v>
      </c>
      <c r="O14" s="171" t="s">
        <v>1131</v>
      </c>
    </row>
    <row r="15" spans="2:15" ht="18.75">
      <c r="B15" s="264">
        <v>10</v>
      </c>
      <c r="C15" s="270" t="s">
        <v>135</v>
      </c>
      <c r="D15" s="271">
        <v>4</v>
      </c>
      <c r="E15" s="249" t="s">
        <v>98</v>
      </c>
      <c r="F15" s="249" t="s">
        <v>163</v>
      </c>
      <c r="G15" s="250" t="s">
        <v>218</v>
      </c>
      <c r="H15" s="168" t="str">
        <f>VLOOKUP(E15,WD!$C$6:$K$57,3,FALSE)</f>
        <v>小大小大</v>
      </c>
      <c r="I15" s="168" t="s">
        <v>163</v>
      </c>
      <c r="J15" s="168" t="str">
        <f>VLOOKUP(G15,WD!$C$6:$K$57,3,FALSE)</f>
        <v>快脆放假</v>
      </c>
      <c r="K15" s="509" t="s">
        <v>1126</v>
      </c>
      <c r="L15" s="509" t="s">
        <v>1126</v>
      </c>
      <c r="M15" s="509" t="s">
        <v>1126</v>
      </c>
      <c r="N15" s="509" t="s">
        <v>1126</v>
      </c>
      <c r="O15" s="171" t="s">
        <v>1127</v>
      </c>
    </row>
    <row r="16" spans="2:15" ht="18.75">
      <c r="B16" s="264">
        <v>11</v>
      </c>
      <c r="C16" s="270" t="s">
        <v>135</v>
      </c>
      <c r="D16" s="271">
        <v>5</v>
      </c>
      <c r="E16" s="249" t="s">
        <v>100</v>
      </c>
      <c r="F16" s="249" t="s">
        <v>163</v>
      </c>
      <c r="G16" s="250" t="s">
        <v>218</v>
      </c>
      <c r="H16" s="168" t="str">
        <f>VLOOKUP(E16,WD!$C$6:$K$57,3,FALSE)</f>
        <v>BvbJunior-Tigers</v>
      </c>
      <c r="I16" s="168" t="s">
        <v>163</v>
      </c>
      <c r="J16" s="168" t="str">
        <f>VLOOKUP(G16,WD!$C$6:$K$57,3,FALSE)</f>
        <v>快脆放假</v>
      </c>
      <c r="K16" s="243">
        <v>0</v>
      </c>
      <c r="L16" s="243">
        <v>19</v>
      </c>
      <c r="M16" s="243">
        <v>42</v>
      </c>
      <c r="N16" s="243">
        <v>2</v>
      </c>
      <c r="O16" s="171" t="s">
        <v>1186</v>
      </c>
    </row>
    <row r="17" spans="2:15" ht="19.5">
      <c r="B17" s="264">
        <v>12</v>
      </c>
      <c r="C17" s="267" t="s">
        <v>135</v>
      </c>
      <c r="D17" s="268">
        <v>6</v>
      </c>
      <c r="E17" s="252" t="s">
        <v>81</v>
      </c>
      <c r="F17" s="252" t="s">
        <v>163</v>
      </c>
      <c r="G17" s="252" t="s">
        <v>98</v>
      </c>
      <c r="H17" s="168" t="str">
        <f>VLOOKUP(E17,WD!$C$6:$K$57,3,FALSE)</f>
        <v>腦囟未生埋</v>
      </c>
      <c r="I17" s="168" t="s">
        <v>163</v>
      </c>
      <c r="J17" s="168" t="str">
        <f>VLOOKUP(G17,WD!$C$6:$K$57,3,FALSE)</f>
        <v>小大小大</v>
      </c>
      <c r="K17" s="243">
        <v>2</v>
      </c>
      <c r="L17" s="243">
        <v>42</v>
      </c>
      <c r="M17" s="243">
        <v>0</v>
      </c>
      <c r="N17" s="243">
        <v>0</v>
      </c>
      <c r="O17" s="517" t="s">
        <v>1164</v>
      </c>
    </row>
    <row r="18" spans="2:30" ht="19.5">
      <c r="B18" s="264">
        <v>13</v>
      </c>
      <c r="C18" s="272" t="s">
        <v>172</v>
      </c>
      <c r="D18" s="266">
        <v>1</v>
      </c>
      <c r="E18" s="246" t="s">
        <v>82</v>
      </c>
      <c r="F18" s="247" t="s">
        <v>163</v>
      </c>
      <c r="G18" s="247" t="s">
        <v>128</v>
      </c>
      <c r="H18" s="168" t="str">
        <f>VLOOKUP(E18,WD!$C$6:$K$57,3,FALSE)</f>
        <v>新墟咖啡</v>
      </c>
      <c r="I18" s="168" t="s">
        <v>163</v>
      </c>
      <c r="J18" s="168" t="str">
        <f>VLOOKUP(G18,WD!$C$6:$K$57,3,FALSE)</f>
        <v>葵青-OvO</v>
      </c>
      <c r="K18" s="243">
        <v>2</v>
      </c>
      <c r="L18" s="243">
        <v>42</v>
      </c>
      <c r="M18" s="243">
        <v>0</v>
      </c>
      <c r="N18" s="243">
        <v>0</v>
      </c>
      <c r="O18" s="517" t="s">
        <v>1162</v>
      </c>
      <c r="Q18" s="236" t="s">
        <v>159</v>
      </c>
      <c r="R18" s="237" t="s">
        <v>49</v>
      </c>
      <c r="S18" s="236" t="s">
        <v>160</v>
      </c>
      <c r="T18" s="236" t="s">
        <v>161</v>
      </c>
      <c r="U18" s="236" t="s">
        <v>162</v>
      </c>
      <c r="V18" s="236" t="s">
        <v>55</v>
      </c>
      <c r="X18" s="237"/>
      <c r="Y18" s="236" t="s">
        <v>159</v>
      </c>
      <c r="Z18" s="237" t="s">
        <v>49</v>
      </c>
      <c r="AA18" s="236" t="s">
        <v>160</v>
      </c>
      <c r="AB18" s="236" t="s">
        <v>161</v>
      </c>
      <c r="AC18" s="236" t="s">
        <v>162</v>
      </c>
      <c r="AD18" s="236" t="s">
        <v>55</v>
      </c>
    </row>
    <row r="19" spans="2:30" ht="18.75">
      <c r="B19" s="264">
        <v>14</v>
      </c>
      <c r="C19" s="270" t="s">
        <v>172</v>
      </c>
      <c r="D19" s="266">
        <v>2</v>
      </c>
      <c r="E19" s="255" t="s">
        <v>96</v>
      </c>
      <c r="F19" s="249" t="s">
        <v>163</v>
      </c>
      <c r="G19" s="250" t="s">
        <v>101</v>
      </c>
      <c r="H19" s="168" t="str">
        <f>VLOOKUP(E19,WD!$C$6:$K$57,3,FALSE)</f>
        <v>BvbJunior - Infinity兩隻小豬</v>
      </c>
      <c r="I19" s="168" t="s">
        <v>163</v>
      </c>
      <c r="J19" s="168" t="str">
        <f>VLOOKUP(G19,WD!$C$6:$K$57,3,FALSE)</f>
        <v>Infinity - 楠山咖啡</v>
      </c>
      <c r="K19" s="509" t="s">
        <v>1126</v>
      </c>
      <c r="L19" s="509" t="s">
        <v>1126</v>
      </c>
      <c r="M19" s="509" t="s">
        <v>1126</v>
      </c>
      <c r="N19" s="509" t="s">
        <v>1126</v>
      </c>
      <c r="O19" s="171" t="s">
        <v>1127</v>
      </c>
      <c r="P19" s="238" t="s">
        <v>172</v>
      </c>
      <c r="Q19" s="276">
        <v>1</v>
      </c>
      <c r="R19" s="251" t="str">
        <f>J18</f>
        <v>葵青-OvO</v>
      </c>
      <c r="S19" s="276">
        <v>1</v>
      </c>
      <c r="T19" s="276">
        <v>1</v>
      </c>
      <c r="U19" s="276">
        <v>1</v>
      </c>
      <c r="V19" s="276">
        <f>S19*3+T19*1+U19*0</f>
        <v>4</v>
      </c>
      <c r="W19" s="552">
        <f>82/114</f>
        <v>0.7192982456140351</v>
      </c>
      <c r="X19" s="238" t="s">
        <v>173</v>
      </c>
      <c r="Y19" s="276">
        <v>1</v>
      </c>
      <c r="Z19" s="251" t="str">
        <f>H24</f>
        <v>葵青-啫喱冰冰</v>
      </c>
      <c r="AA19" s="276">
        <v>2</v>
      </c>
      <c r="AB19" s="276">
        <v>1</v>
      </c>
      <c r="AC19" s="276">
        <v>0</v>
      </c>
      <c r="AD19" s="276">
        <f>AA19*3+AB19*1+AC19*0</f>
        <v>7</v>
      </c>
    </row>
    <row r="20" spans="2:30" ht="18.75">
      <c r="B20" s="264">
        <v>15</v>
      </c>
      <c r="C20" s="270" t="s">
        <v>172</v>
      </c>
      <c r="D20" s="266">
        <v>3</v>
      </c>
      <c r="E20" s="255" t="s">
        <v>82</v>
      </c>
      <c r="F20" s="249" t="s">
        <v>163</v>
      </c>
      <c r="G20" s="250" t="s">
        <v>101</v>
      </c>
      <c r="H20" s="168" t="str">
        <f>VLOOKUP(E20,WD!$C$6:$K$57,3,FALSE)</f>
        <v>新墟咖啡</v>
      </c>
      <c r="I20" s="168" t="s">
        <v>163</v>
      </c>
      <c r="J20" s="168" t="str">
        <f>VLOOKUP(G20,WD!$C$6:$K$57,3,FALSE)</f>
        <v>Infinity - 楠山咖啡</v>
      </c>
      <c r="K20" s="243">
        <v>0</v>
      </c>
      <c r="L20" s="243">
        <v>35</v>
      </c>
      <c r="M20" s="243">
        <v>42</v>
      </c>
      <c r="N20" s="243">
        <v>2</v>
      </c>
      <c r="O20" s="171" t="s">
        <v>1146</v>
      </c>
      <c r="Q20" s="276">
        <v>2</v>
      </c>
      <c r="R20" s="251" t="str">
        <f>J19</f>
        <v>Infinity - 楠山咖啡</v>
      </c>
      <c r="S20" s="276">
        <v>1</v>
      </c>
      <c r="T20" s="276">
        <v>1</v>
      </c>
      <c r="U20" s="276">
        <v>1</v>
      </c>
      <c r="V20" s="276">
        <f>S20*3+T20*1+U20*0</f>
        <v>4</v>
      </c>
      <c r="W20" s="552">
        <f>82/117</f>
        <v>0.7008547008547008</v>
      </c>
      <c r="Y20" s="276">
        <v>2</v>
      </c>
      <c r="Z20" s="251" t="str">
        <f>H25</f>
        <v>葵青 - 茄子</v>
      </c>
      <c r="AA20" s="276">
        <v>2</v>
      </c>
      <c r="AB20" s="276">
        <v>1</v>
      </c>
      <c r="AC20" s="276">
        <v>0</v>
      </c>
      <c r="AD20" s="276">
        <f>AA20*3+AB20*1+AC20*0</f>
        <v>7</v>
      </c>
    </row>
    <row r="21" spans="2:30" ht="18.75">
      <c r="B21" s="264">
        <v>16</v>
      </c>
      <c r="C21" s="270" t="s">
        <v>172</v>
      </c>
      <c r="D21" s="266">
        <v>4</v>
      </c>
      <c r="E21" s="255" t="s">
        <v>96</v>
      </c>
      <c r="F21" s="249" t="s">
        <v>163</v>
      </c>
      <c r="G21" s="250" t="s">
        <v>128</v>
      </c>
      <c r="H21" s="168" t="str">
        <f>VLOOKUP(E21,WD!$C$6:$K$57,3,FALSE)</f>
        <v>BvbJunior - Infinity兩隻小豬</v>
      </c>
      <c r="I21" s="168" t="s">
        <v>163</v>
      </c>
      <c r="J21" s="168" t="str">
        <f>VLOOKUP(G21,WD!$C$6:$K$57,3,FALSE)</f>
        <v>葵青-OvO</v>
      </c>
      <c r="K21" s="243">
        <v>0</v>
      </c>
      <c r="L21" s="243">
        <v>32</v>
      </c>
      <c r="M21" s="243">
        <v>42</v>
      </c>
      <c r="N21" s="243">
        <v>2</v>
      </c>
      <c r="O21" s="171" t="s">
        <v>1273</v>
      </c>
      <c r="Q21" s="276">
        <v>3</v>
      </c>
      <c r="R21" s="251" t="str">
        <f>H19</f>
        <v>BvbJunior - Infinity兩隻小豬</v>
      </c>
      <c r="S21" s="276">
        <v>1</v>
      </c>
      <c r="T21" s="276">
        <v>0</v>
      </c>
      <c r="U21" s="276">
        <v>2</v>
      </c>
      <c r="V21" s="276">
        <f>S21*3+T21*1+U21*0</f>
        <v>3</v>
      </c>
      <c r="W21" s="552"/>
      <c r="Y21" s="276">
        <v>3</v>
      </c>
      <c r="Z21" s="251" t="str">
        <f>J25</f>
        <v>YSYL</v>
      </c>
      <c r="AA21" s="276">
        <v>1</v>
      </c>
      <c r="AB21" s="276">
        <v>0</v>
      </c>
      <c r="AC21" s="276">
        <v>2</v>
      </c>
      <c r="AD21" s="276">
        <f>AA21*3+AB21*1+AC21*0</f>
        <v>3</v>
      </c>
    </row>
    <row r="22" spans="2:30" ht="18.75">
      <c r="B22" s="264">
        <v>17</v>
      </c>
      <c r="C22" s="270" t="s">
        <v>172</v>
      </c>
      <c r="D22" s="266">
        <v>5</v>
      </c>
      <c r="E22" s="255" t="s">
        <v>101</v>
      </c>
      <c r="F22" s="249" t="s">
        <v>163</v>
      </c>
      <c r="G22" s="250" t="s">
        <v>128</v>
      </c>
      <c r="H22" s="168" t="str">
        <f>VLOOKUP(E22,WD!$C$6:$K$57,3,FALSE)</f>
        <v>Infinity - 楠山咖啡</v>
      </c>
      <c r="I22" s="168" t="s">
        <v>163</v>
      </c>
      <c r="J22" s="168" t="str">
        <f>VLOOKUP(G22,WD!$C$6:$K$57,3,FALSE)</f>
        <v>葵青-OvO</v>
      </c>
      <c r="K22" s="243">
        <v>1</v>
      </c>
      <c r="L22" s="243">
        <v>40</v>
      </c>
      <c r="M22" s="243">
        <v>40</v>
      </c>
      <c r="N22" s="243">
        <v>1</v>
      </c>
      <c r="O22" s="171" t="s">
        <v>1189</v>
      </c>
      <c r="Q22" s="276">
        <v>4</v>
      </c>
      <c r="R22" s="251" t="str">
        <f>H18</f>
        <v>新墟咖啡</v>
      </c>
      <c r="S22" s="276">
        <v>1</v>
      </c>
      <c r="T22" s="276">
        <v>0</v>
      </c>
      <c r="U22" s="276">
        <v>2</v>
      </c>
      <c r="V22" s="276">
        <f>S22*3+T22*1+U22*0</f>
        <v>3</v>
      </c>
      <c r="W22" s="552"/>
      <c r="Y22" s="276">
        <v>4</v>
      </c>
      <c r="Z22" s="251" t="str">
        <f>J24</f>
        <v>BvbJunior - Infinity梁婷</v>
      </c>
      <c r="AA22" s="276">
        <v>0</v>
      </c>
      <c r="AB22" s="276">
        <v>0</v>
      </c>
      <c r="AC22" s="276">
        <v>3</v>
      </c>
      <c r="AD22" s="276">
        <f>AA22*3+AB22*1+AC22*0</f>
        <v>0</v>
      </c>
    </row>
    <row r="23" spans="2:15" ht="19.5">
      <c r="B23" s="264">
        <v>18</v>
      </c>
      <c r="C23" s="267" t="s">
        <v>172</v>
      </c>
      <c r="D23" s="268">
        <v>6</v>
      </c>
      <c r="E23" s="258" t="s">
        <v>82</v>
      </c>
      <c r="F23" s="252" t="s">
        <v>163</v>
      </c>
      <c r="G23" s="252" t="s">
        <v>96</v>
      </c>
      <c r="H23" s="168" t="str">
        <f>VLOOKUP(E23,WD!$C$6:$K$57,3,FALSE)</f>
        <v>新墟咖啡</v>
      </c>
      <c r="I23" s="168" t="s">
        <v>163</v>
      </c>
      <c r="J23" s="168" t="str">
        <f>VLOOKUP(G23,WD!$C$6:$K$57,3,FALSE)</f>
        <v>BvbJunior - Infinity兩隻小豬</v>
      </c>
      <c r="K23" s="243">
        <v>0</v>
      </c>
      <c r="L23" s="243">
        <v>0</v>
      </c>
      <c r="M23" s="243">
        <v>42</v>
      </c>
      <c r="N23" s="243">
        <v>2</v>
      </c>
      <c r="O23" s="549" t="s">
        <v>1192</v>
      </c>
    </row>
    <row r="24" spans="2:15" ht="19.5">
      <c r="B24" s="264">
        <v>19</v>
      </c>
      <c r="C24" s="265" t="s">
        <v>173</v>
      </c>
      <c r="D24" s="266">
        <v>1</v>
      </c>
      <c r="E24" s="255" t="s">
        <v>83</v>
      </c>
      <c r="F24" s="249" t="s">
        <v>163</v>
      </c>
      <c r="G24" s="250" t="s">
        <v>129</v>
      </c>
      <c r="H24" s="168" t="str">
        <f>VLOOKUP(E24,WD!$C$6:$K$57,3,FALSE)</f>
        <v>葵青-啫喱冰冰</v>
      </c>
      <c r="I24" s="168" t="s">
        <v>163</v>
      </c>
      <c r="J24" s="168" t="str">
        <f>VLOOKUP(G24,WD!$C$6:$K$57,3,FALSE)</f>
        <v>BvbJunior - Infinity梁婷</v>
      </c>
      <c r="K24" s="243">
        <v>2</v>
      </c>
      <c r="L24" s="243">
        <v>42</v>
      </c>
      <c r="M24" s="243">
        <v>0</v>
      </c>
      <c r="N24" s="243">
        <v>0</v>
      </c>
      <c r="O24" s="171" t="s">
        <v>1163</v>
      </c>
    </row>
    <row r="25" spans="2:30" ht="18.75">
      <c r="B25" s="264">
        <v>20</v>
      </c>
      <c r="C25" s="265" t="s">
        <v>173</v>
      </c>
      <c r="D25" s="266">
        <v>2</v>
      </c>
      <c r="E25" s="255" t="s">
        <v>95</v>
      </c>
      <c r="F25" s="249" t="s">
        <v>163</v>
      </c>
      <c r="G25" s="250" t="s">
        <v>103</v>
      </c>
      <c r="H25" s="168" t="str">
        <f>VLOOKUP(E25,WD!$C$6:$K$57,3,FALSE)</f>
        <v>葵青 - 茄子</v>
      </c>
      <c r="I25" s="168" t="s">
        <v>163</v>
      </c>
      <c r="J25" s="168" t="str">
        <f>VLOOKUP(G25,WD!$C$6:$K$57,3,FALSE)</f>
        <v>YSYL</v>
      </c>
      <c r="K25" s="243">
        <v>2</v>
      </c>
      <c r="L25" s="243">
        <v>42</v>
      </c>
      <c r="M25" s="243">
        <v>19</v>
      </c>
      <c r="N25" s="243">
        <v>0</v>
      </c>
      <c r="O25" s="171" t="s">
        <v>1128</v>
      </c>
      <c r="Z25" s="162"/>
      <c r="AA25" s="41"/>
      <c r="AB25" s="41"/>
      <c r="AC25" s="41"/>
      <c r="AD25" s="41"/>
    </row>
    <row r="26" spans="2:15" ht="18.75">
      <c r="B26" s="264">
        <v>21</v>
      </c>
      <c r="C26" s="265" t="s">
        <v>173</v>
      </c>
      <c r="D26" s="266">
        <v>3</v>
      </c>
      <c r="E26" s="255" t="s">
        <v>83</v>
      </c>
      <c r="F26" s="249" t="s">
        <v>163</v>
      </c>
      <c r="G26" s="250" t="s">
        <v>103</v>
      </c>
      <c r="H26" s="168" t="str">
        <f>VLOOKUP(E26,WD!$C$6:$K$57,3,FALSE)</f>
        <v>葵青-啫喱冰冰</v>
      </c>
      <c r="I26" s="168" t="s">
        <v>163</v>
      </c>
      <c r="J26" s="168" t="str">
        <f>VLOOKUP(G26,WD!$C$6:$K$57,3,FALSE)</f>
        <v>YSYL</v>
      </c>
      <c r="K26" s="243">
        <v>2</v>
      </c>
      <c r="L26" s="243">
        <v>42</v>
      </c>
      <c r="M26" s="243">
        <v>17</v>
      </c>
      <c r="N26" s="243">
        <v>0</v>
      </c>
      <c r="O26" s="171" t="s">
        <v>1130</v>
      </c>
    </row>
    <row r="27" spans="2:15" ht="18.75">
      <c r="B27" s="264">
        <v>22</v>
      </c>
      <c r="C27" s="265" t="s">
        <v>173</v>
      </c>
      <c r="D27" s="266">
        <v>4</v>
      </c>
      <c r="E27" s="255" t="s">
        <v>95</v>
      </c>
      <c r="F27" s="249" t="s">
        <v>163</v>
      </c>
      <c r="G27" s="250" t="s">
        <v>129</v>
      </c>
      <c r="H27" s="168" t="str">
        <f>VLOOKUP(E27,WD!$C$6:$K$57,3,FALSE)</f>
        <v>葵青 - 茄子</v>
      </c>
      <c r="I27" s="168" t="s">
        <v>163</v>
      </c>
      <c r="J27" s="168" t="str">
        <f>VLOOKUP(G27,WD!$C$6:$K$57,3,FALSE)</f>
        <v>BvbJunior - Infinity梁婷</v>
      </c>
      <c r="K27" s="243">
        <v>2</v>
      </c>
      <c r="L27" s="243">
        <v>42</v>
      </c>
      <c r="M27" s="243">
        <v>35</v>
      </c>
      <c r="N27" s="243">
        <v>0</v>
      </c>
      <c r="O27" s="171" t="s">
        <v>1133</v>
      </c>
    </row>
    <row r="28" spans="2:15" ht="19.5">
      <c r="B28" s="264">
        <v>23</v>
      </c>
      <c r="C28" s="265" t="s">
        <v>173</v>
      </c>
      <c r="D28" s="266">
        <v>5</v>
      </c>
      <c r="E28" s="255" t="s">
        <v>103</v>
      </c>
      <c r="F28" s="249" t="s">
        <v>163</v>
      </c>
      <c r="G28" s="250" t="s">
        <v>129</v>
      </c>
      <c r="H28" s="168" t="str">
        <f>VLOOKUP(E28,WD!$C$6:$K$57,3,FALSE)</f>
        <v>YSYL</v>
      </c>
      <c r="I28" s="168" t="s">
        <v>163</v>
      </c>
      <c r="J28" s="168" t="str">
        <f>VLOOKUP(G28,WD!$C$6:$K$57,3,FALSE)</f>
        <v>BvbJunior - Infinity梁婷</v>
      </c>
      <c r="K28" s="243">
        <v>2</v>
      </c>
      <c r="L28" s="243">
        <v>42</v>
      </c>
      <c r="M28" s="243">
        <v>0</v>
      </c>
      <c r="N28" s="243">
        <v>0</v>
      </c>
      <c r="O28" s="171" t="s">
        <v>1163</v>
      </c>
    </row>
    <row r="29" spans="2:15" ht="18.75">
      <c r="B29" s="264">
        <v>24</v>
      </c>
      <c r="C29" s="267" t="s">
        <v>173</v>
      </c>
      <c r="D29" s="268">
        <v>6</v>
      </c>
      <c r="E29" s="258" t="s">
        <v>83</v>
      </c>
      <c r="F29" s="252" t="s">
        <v>163</v>
      </c>
      <c r="G29" s="252" t="s">
        <v>95</v>
      </c>
      <c r="H29" s="168" t="str">
        <f>VLOOKUP(E29,WD!$C$6:$K$57,3,FALSE)</f>
        <v>葵青-啫喱冰冰</v>
      </c>
      <c r="I29" s="168" t="s">
        <v>163</v>
      </c>
      <c r="J29" s="168" t="str">
        <f>VLOOKUP(G29,WD!$C$6:$K$57,3,FALSE)</f>
        <v>葵青 - 茄子</v>
      </c>
      <c r="K29" s="243">
        <v>1</v>
      </c>
      <c r="L29" s="243">
        <v>43</v>
      </c>
      <c r="M29" s="243">
        <v>41</v>
      </c>
      <c r="N29" s="243">
        <v>1</v>
      </c>
      <c r="O29" s="171" t="s">
        <v>1185</v>
      </c>
    </row>
    <row r="30" spans="2:30" ht="18.75">
      <c r="B30" s="264">
        <v>25</v>
      </c>
      <c r="C30" s="270" t="s">
        <v>168</v>
      </c>
      <c r="D30" s="266">
        <v>1</v>
      </c>
      <c r="E30" s="255" t="s">
        <v>84</v>
      </c>
      <c r="F30" s="249" t="s">
        <v>163</v>
      </c>
      <c r="G30" s="250" t="s">
        <v>130</v>
      </c>
      <c r="H30" s="168" t="str">
        <f>VLOOKUP(E30,WD!$C$6:$K$57,3,FALSE)</f>
        <v>I2</v>
      </c>
      <c r="I30" s="168" t="s">
        <v>163</v>
      </c>
      <c r="J30" s="168" t="str">
        <f>VLOOKUP(G30,WD!$C$6:$K$57,3,FALSE)</f>
        <v>06ss</v>
      </c>
      <c r="K30" s="243">
        <v>2</v>
      </c>
      <c r="L30" s="243">
        <v>42</v>
      </c>
      <c r="M30" s="243">
        <v>0</v>
      </c>
      <c r="N30" s="243">
        <v>0</v>
      </c>
      <c r="O30" s="171" t="s">
        <v>1122</v>
      </c>
      <c r="Q30" s="236" t="s">
        <v>159</v>
      </c>
      <c r="R30" s="237" t="s">
        <v>49</v>
      </c>
      <c r="S30" s="236" t="s">
        <v>160</v>
      </c>
      <c r="T30" s="236" t="s">
        <v>161</v>
      </c>
      <c r="U30" s="236" t="s">
        <v>162</v>
      </c>
      <c r="V30" s="236" t="s">
        <v>55</v>
      </c>
      <c r="X30" s="237"/>
      <c r="Y30" s="236" t="s">
        <v>159</v>
      </c>
      <c r="Z30" s="237" t="s">
        <v>49</v>
      </c>
      <c r="AA30" s="236" t="s">
        <v>160</v>
      </c>
      <c r="AB30" s="236" t="s">
        <v>161</v>
      </c>
      <c r="AC30" s="236" t="s">
        <v>162</v>
      </c>
      <c r="AD30" s="236" t="s">
        <v>55</v>
      </c>
    </row>
    <row r="31" spans="2:30" ht="18.75">
      <c r="B31" s="264">
        <v>26</v>
      </c>
      <c r="C31" s="270" t="s">
        <v>168</v>
      </c>
      <c r="D31" s="266">
        <v>2</v>
      </c>
      <c r="E31" s="255" t="s">
        <v>94</v>
      </c>
      <c r="F31" s="249" t="s">
        <v>163</v>
      </c>
      <c r="G31" s="250" t="s">
        <v>104</v>
      </c>
      <c r="H31" s="168" t="str">
        <f>VLOOKUP(E31,WD!$C$6:$K$57,3,FALSE)</f>
        <v>米五米六</v>
      </c>
      <c r="I31" s="168" t="s">
        <v>163</v>
      </c>
      <c r="J31" s="168" t="str">
        <f>VLOOKUP(G31,WD!$C$6:$K$57,3,FALSE)</f>
        <v>沙冰</v>
      </c>
      <c r="K31" s="243">
        <v>0</v>
      </c>
      <c r="L31" s="243">
        <v>26</v>
      </c>
      <c r="M31" s="243">
        <v>42</v>
      </c>
      <c r="N31" s="243">
        <v>2</v>
      </c>
      <c r="O31" s="171" t="s">
        <v>1123</v>
      </c>
      <c r="P31" s="238" t="s">
        <v>168</v>
      </c>
      <c r="Q31" s="276">
        <v>1</v>
      </c>
      <c r="R31" s="251" t="str">
        <f>J31</f>
        <v>沙冰</v>
      </c>
      <c r="S31" s="276">
        <v>2</v>
      </c>
      <c r="T31" s="276">
        <v>1</v>
      </c>
      <c r="U31" s="276">
        <v>0</v>
      </c>
      <c r="V31" s="276">
        <f>S31*3+T31*1+U31*0</f>
        <v>7</v>
      </c>
      <c r="W31" s="552"/>
      <c r="X31" s="238" t="s">
        <v>169</v>
      </c>
      <c r="Y31" s="276">
        <v>1</v>
      </c>
      <c r="Z31" s="251" t="str">
        <f>J37</f>
        <v>Betsham</v>
      </c>
      <c r="AA31" s="276">
        <v>3</v>
      </c>
      <c r="AB31" s="276">
        <v>0</v>
      </c>
      <c r="AC31" s="276">
        <v>0</v>
      </c>
      <c r="AD31" s="276">
        <f>AA31*3+AB31*1+AC31*0</f>
        <v>9</v>
      </c>
    </row>
    <row r="32" spans="2:30" ht="18.75">
      <c r="B32" s="264">
        <v>27</v>
      </c>
      <c r="C32" s="270" t="s">
        <v>168</v>
      </c>
      <c r="D32" s="266">
        <v>3</v>
      </c>
      <c r="E32" s="255" t="s">
        <v>84</v>
      </c>
      <c r="F32" s="249" t="s">
        <v>163</v>
      </c>
      <c r="G32" s="250" t="s">
        <v>104</v>
      </c>
      <c r="H32" s="168" t="str">
        <f>VLOOKUP(E32,WD!$C$6:$K$57,3,FALSE)</f>
        <v>I2</v>
      </c>
      <c r="I32" s="168" t="s">
        <v>163</v>
      </c>
      <c r="J32" s="168" t="str">
        <f>VLOOKUP(G32,WD!$C$6:$K$57,3,FALSE)</f>
        <v>沙冰</v>
      </c>
      <c r="K32" s="243">
        <v>0</v>
      </c>
      <c r="L32" s="243">
        <v>0</v>
      </c>
      <c r="M32" s="243">
        <v>42</v>
      </c>
      <c r="N32" s="243">
        <v>2</v>
      </c>
      <c r="O32" s="171" t="s">
        <v>1141</v>
      </c>
      <c r="Q32" s="276">
        <v>2</v>
      </c>
      <c r="R32" s="251" t="str">
        <f>J30</f>
        <v>06ss</v>
      </c>
      <c r="S32" s="276">
        <v>1</v>
      </c>
      <c r="T32" s="276">
        <v>1</v>
      </c>
      <c r="U32" s="276">
        <v>1</v>
      </c>
      <c r="V32" s="276">
        <f>S32*3+T32*1+U32*0</f>
        <v>4</v>
      </c>
      <c r="W32" s="552"/>
      <c r="Y32" s="276">
        <v>2</v>
      </c>
      <c r="Z32" s="251" t="str">
        <f>H37</f>
        <v>愛心下手</v>
      </c>
      <c r="AA32" s="276">
        <v>1</v>
      </c>
      <c r="AB32" s="276">
        <v>1</v>
      </c>
      <c r="AC32" s="276">
        <v>1</v>
      </c>
      <c r="AD32" s="276">
        <f>AA32*3+AB32*1+AC32*0</f>
        <v>4</v>
      </c>
    </row>
    <row r="33" spans="2:30" ht="18.75">
      <c r="B33" s="264">
        <v>28</v>
      </c>
      <c r="C33" s="270" t="s">
        <v>168</v>
      </c>
      <c r="D33" s="266">
        <v>4</v>
      </c>
      <c r="E33" s="255" t="s">
        <v>94</v>
      </c>
      <c r="F33" s="249" t="s">
        <v>163</v>
      </c>
      <c r="G33" s="250" t="s">
        <v>130</v>
      </c>
      <c r="H33" s="243" t="str">
        <f>VLOOKUP(E33,WD!$C$6:$K$57,3,FALSE)</f>
        <v>米五米六</v>
      </c>
      <c r="I33" s="243" t="s">
        <v>163</v>
      </c>
      <c r="J33" s="168" t="str">
        <f>VLOOKUP(G33,WD!$C$6:$K$57,3,FALSE)</f>
        <v>06ss</v>
      </c>
      <c r="K33" s="243">
        <v>0</v>
      </c>
      <c r="L33" s="243">
        <v>26</v>
      </c>
      <c r="M33" s="243">
        <v>42</v>
      </c>
      <c r="N33" s="243">
        <v>2</v>
      </c>
      <c r="O33" s="171" t="s">
        <v>1123</v>
      </c>
      <c r="Q33" s="276">
        <v>3</v>
      </c>
      <c r="R33" s="251" t="str">
        <f>J35</f>
        <v>米五米六</v>
      </c>
      <c r="S33" s="276">
        <v>1</v>
      </c>
      <c r="T33" s="276">
        <v>0</v>
      </c>
      <c r="U33" s="276">
        <v>2</v>
      </c>
      <c r="V33" s="276">
        <f>S33*3+T33*1+U33*0</f>
        <v>3</v>
      </c>
      <c r="W33" s="552"/>
      <c r="Y33" s="276">
        <v>3</v>
      </c>
      <c r="Z33" s="251" t="str">
        <f>H36</f>
        <v>SURVIVOR</v>
      </c>
      <c r="AA33" s="276">
        <v>0</v>
      </c>
      <c r="AB33" s="276">
        <v>2</v>
      </c>
      <c r="AC33" s="276">
        <v>1</v>
      </c>
      <c r="AD33" s="276">
        <f>AA33*3+AB33*1+AC33*0</f>
        <v>2</v>
      </c>
    </row>
    <row r="34" spans="2:30" ht="18.75">
      <c r="B34" s="264">
        <v>29</v>
      </c>
      <c r="C34" s="270" t="s">
        <v>168</v>
      </c>
      <c r="D34" s="266">
        <v>5</v>
      </c>
      <c r="E34" s="255" t="s">
        <v>104</v>
      </c>
      <c r="F34" s="249" t="s">
        <v>163</v>
      </c>
      <c r="G34" s="250" t="s">
        <v>130</v>
      </c>
      <c r="H34" s="168" t="str">
        <f>VLOOKUP(E34,WD!$C$6:$K$57,3,FALSE)</f>
        <v>沙冰</v>
      </c>
      <c r="I34" s="168" t="s">
        <v>163</v>
      </c>
      <c r="J34" s="168" t="str">
        <f>VLOOKUP(G34,WD!$C$6:$K$57,3,FALSE)</f>
        <v>06ss</v>
      </c>
      <c r="K34" s="243">
        <v>1</v>
      </c>
      <c r="L34" s="243">
        <v>40</v>
      </c>
      <c r="M34" s="243">
        <v>38</v>
      </c>
      <c r="N34" s="243">
        <v>1</v>
      </c>
      <c r="O34" s="171" t="s">
        <v>1142</v>
      </c>
      <c r="Q34" s="276">
        <v>4</v>
      </c>
      <c r="R34" s="251" t="str">
        <f>H30</f>
        <v>I2</v>
      </c>
      <c r="S34" s="276">
        <v>1</v>
      </c>
      <c r="T34" s="276">
        <v>0</v>
      </c>
      <c r="U34" s="276">
        <v>2</v>
      </c>
      <c r="V34" s="276">
        <f>S34*3+T34*1+U34*0</f>
        <v>3</v>
      </c>
      <c r="W34" s="552"/>
      <c r="Y34" s="276">
        <v>4</v>
      </c>
      <c r="Z34" s="251" t="str">
        <f>J36</f>
        <v>屯屯</v>
      </c>
      <c r="AA34" s="276">
        <v>0</v>
      </c>
      <c r="AB34" s="276">
        <v>1</v>
      </c>
      <c r="AC34" s="276">
        <v>2</v>
      </c>
      <c r="AD34" s="276">
        <f>AA34*3+AB34*1+AC34*0</f>
        <v>1</v>
      </c>
    </row>
    <row r="35" spans="2:30" ht="18.75">
      <c r="B35" s="264">
        <v>30</v>
      </c>
      <c r="C35" s="273" t="s">
        <v>168</v>
      </c>
      <c r="D35" s="268">
        <v>6</v>
      </c>
      <c r="E35" s="258" t="s">
        <v>84</v>
      </c>
      <c r="F35" s="252" t="s">
        <v>163</v>
      </c>
      <c r="G35" s="252" t="s">
        <v>94</v>
      </c>
      <c r="H35" s="168" t="str">
        <f>VLOOKUP(E35,WD!$C$6:$K$57,3,FALSE)</f>
        <v>I2</v>
      </c>
      <c r="I35" s="168" t="s">
        <v>163</v>
      </c>
      <c r="J35" s="168" t="str">
        <f>VLOOKUP(G35,WD!$C$6:$K$57,3,FALSE)</f>
        <v>米五米六</v>
      </c>
      <c r="K35" s="243">
        <v>0</v>
      </c>
      <c r="L35" s="243">
        <v>0</v>
      </c>
      <c r="M35" s="243">
        <v>42</v>
      </c>
      <c r="N35" s="243">
        <v>2</v>
      </c>
      <c r="O35" s="171" t="s">
        <v>1141</v>
      </c>
      <c r="P35" s="259"/>
      <c r="Q35" s="41"/>
      <c r="R35" s="162"/>
      <c r="S35" s="41"/>
      <c r="T35" s="41"/>
      <c r="U35" s="41"/>
      <c r="V35" s="41"/>
      <c r="W35" s="41"/>
      <c r="X35" s="259"/>
      <c r="Y35" s="41"/>
      <c r="Z35" s="162"/>
      <c r="AA35" s="41"/>
      <c r="AB35" s="41"/>
      <c r="AC35" s="41"/>
      <c r="AD35" s="41"/>
    </row>
    <row r="36" spans="2:25" ht="18.75">
      <c r="B36" s="264">
        <v>31</v>
      </c>
      <c r="C36" s="270" t="s">
        <v>169</v>
      </c>
      <c r="D36" s="266">
        <v>1</v>
      </c>
      <c r="E36" s="246" t="s">
        <v>86</v>
      </c>
      <c r="F36" s="247" t="s">
        <v>163</v>
      </c>
      <c r="G36" s="247" t="s">
        <v>131</v>
      </c>
      <c r="H36" s="168" t="str">
        <f>VLOOKUP(E36,WD!$C$6:$K$57,3,FALSE)</f>
        <v>SURVIVOR</v>
      </c>
      <c r="I36" s="168" t="s">
        <v>163</v>
      </c>
      <c r="J36" s="168" t="str">
        <f>VLOOKUP(G36,WD!$C$6:$K$57,3,FALSE)</f>
        <v>屯屯</v>
      </c>
      <c r="K36" s="243">
        <v>1</v>
      </c>
      <c r="L36" s="243">
        <v>37</v>
      </c>
      <c r="M36" s="243">
        <v>39</v>
      </c>
      <c r="N36" s="243">
        <v>1</v>
      </c>
      <c r="O36" s="171" t="s">
        <v>1124</v>
      </c>
      <c r="P36" s="259"/>
      <c r="Q36" s="41"/>
      <c r="X36" s="259"/>
      <c r="Y36" s="41"/>
    </row>
    <row r="37" spans="2:30" ht="18.75">
      <c r="B37" s="264">
        <v>32</v>
      </c>
      <c r="C37" s="270" t="s">
        <v>169</v>
      </c>
      <c r="D37" s="266">
        <v>2</v>
      </c>
      <c r="E37" s="255" t="s">
        <v>93</v>
      </c>
      <c r="F37" s="249" t="s">
        <v>163</v>
      </c>
      <c r="G37" s="250" t="s">
        <v>105</v>
      </c>
      <c r="H37" s="168" t="str">
        <f>VLOOKUP(E37,WD!$C$6:$K$57,3,FALSE)</f>
        <v>愛心下手</v>
      </c>
      <c r="I37" s="243" t="s">
        <v>163</v>
      </c>
      <c r="J37" s="168" t="str">
        <f>VLOOKUP(G37,WD!$C$6:$K$57,3,FALSE)</f>
        <v>Betsham</v>
      </c>
      <c r="K37" s="243">
        <v>0</v>
      </c>
      <c r="L37" s="243">
        <v>33</v>
      </c>
      <c r="M37" s="243">
        <v>42</v>
      </c>
      <c r="N37" s="243">
        <v>2</v>
      </c>
      <c r="O37" s="171" t="s">
        <v>1121</v>
      </c>
      <c r="P37" s="259"/>
      <c r="Q37" s="41"/>
      <c r="R37" s="162"/>
      <c r="S37" s="41"/>
      <c r="T37" s="41"/>
      <c r="U37" s="41"/>
      <c r="V37" s="41"/>
      <c r="W37" s="41"/>
      <c r="X37" s="259"/>
      <c r="Y37" s="41"/>
      <c r="Z37" s="162"/>
      <c r="AA37" s="41"/>
      <c r="AB37" s="41"/>
      <c r="AC37" s="41"/>
      <c r="AD37" s="41"/>
    </row>
    <row r="38" spans="2:30" ht="18.75">
      <c r="B38" s="264">
        <v>33</v>
      </c>
      <c r="C38" s="270" t="s">
        <v>169</v>
      </c>
      <c r="D38" s="266">
        <v>3</v>
      </c>
      <c r="E38" s="255" t="s">
        <v>86</v>
      </c>
      <c r="F38" s="249" t="s">
        <v>163</v>
      </c>
      <c r="G38" s="250" t="s">
        <v>105</v>
      </c>
      <c r="H38" s="168" t="str">
        <f>VLOOKUP(E38,WD!$C$6:$K$57,3,FALSE)</f>
        <v>SURVIVOR</v>
      </c>
      <c r="I38" s="243" t="s">
        <v>163</v>
      </c>
      <c r="J38" s="168" t="str">
        <f>VLOOKUP(G38,WD!$C$6:$K$57,3,FALSE)</f>
        <v>Betsham</v>
      </c>
      <c r="K38" s="243">
        <v>0</v>
      </c>
      <c r="L38" s="243">
        <v>32</v>
      </c>
      <c r="M38" s="243">
        <v>42</v>
      </c>
      <c r="N38" s="243">
        <v>2</v>
      </c>
      <c r="O38" s="171" t="s">
        <v>1143</v>
      </c>
      <c r="P38" s="259"/>
      <c r="Q38" s="41"/>
      <c r="R38" s="162"/>
      <c r="S38" s="41"/>
      <c r="T38" s="41"/>
      <c r="U38" s="41"/>
      <c r="V38" s="41"/>
      <c r="W38" s="41"/>
      <c r="X38" s="259"/>
      <c r="Y38" s="41"/>
      <c r="Z38" s="162"/>
      <c r="AA38" s="41"/>
      <c r="AB38" s="41"/>
      <c r="AC38" s="41"/>
      <c r="AD38" s="41"/>
    </row>
    <row r="39" spans="2:30" ht="19.5">
      <c r="B39" s="264">
        <v>34</v>
      </c>
      <c r="C39" s="270" t="s">
        <v>169</v>
      </c>
      <c r="D39" s="266">
        <v>4</v>
      </c>
      <c r="E39" s="255" t="s">
        <v>93</v>
      </c>
      <c r="F39" s="249" t="s">
        <v>163</v>
      </c>
      <c r="G39" s="250" t="s">
        <v>131</v>
      </c>
      <c r="H39" s="168" t="str">
        <f>VLOOKUP(E39,WD!$C$6:$K$57,3,FALSE)</f>
        <v>愛心下手</v>
      </c>
      <c r="I39" s="243" t="s">
        <v>163</v>
      </c>
      <c r="J39" s="168" t="str">
        <f>VLOOKUP(G39,WD!$C$6:$K$57,3,FALSE)</f>
        <v>屯屯</v>
      </c>
      <c r="K39" s="243">
        <v>2</v>
      </c>
      <c r="L39" s="243">
        <v>42</v>
      </c>
      <c r="M39" s="243">
        <v>0</v>
      </c>
      <c r="N39" s="243">
        <v>0</v>
      </c>
      <c r="O39" s="517" t="s">
        <v>1165</v>
      </c>
      <c r="P39" s="259"/>
      <c r="Q39" s="41"/>
      <c r="R39" s="162"/>
      <c r="S39" s="41"/>
      <c r="T39" s="41"/>
      <c r="U39" s="41"/>
      <c r="V39" s="41"/>
      <c r="W39" s="41"/>
      <c r="X39" s="259"/>
      <c r="Y39" s="41"/>
      <c r="Z39" s="162"/>
      <c r="AA39" s="41"/>
      <c r="AB39" s="41"/>
      <c r="AC39" s="41"/>
      <c r="AD39" s="41"/>
    </row>
    <row r="40" spans="2:30" ht="19.5">
      <c r="B40" s="264">
        <v>35</v>
      </c>
      <c r="C40" s="270" t="s">
        <v>169</v>
      </c>
      <c r="D40" s="266">
        <v>5</v>
      </c>
      <c r="E40" s="255" t="s">
        <v>105</v>
      </c>
      <c r="F40" s="249" t="s">
        <v>163</v>
      </c>
      <c r="G40" s="250" t="s">
        <v>131</v>
      </c>
      <c r="H40" s="168" t="str">
        <f>VLOOKUP(E40,WD!$C$6:$K$57,3,FALSE)</f>
        <v>Betsham</v>
      </c>
      <c r="I40" s="168" t="s">
        <v>163</v>
      </c>
      <c r="J40" s="168" t="str">
        <f>VLOOKUP(G40,WD!$C$6:$K$57,3,FALSE)</f>
        <v>屯屯</v>
      </c>
      <c r="K40" s="243">
        <v>2</v>
      </c>
      <c r="L40" s="243">
        <v>42</v>
      </c>
      <c r="M40" s="243">
        <v>0</v>
      </c>
      <c r="N40" s="243">
        <v>0</v>
      </c>
      <c r="O40" s="517" t="s">
        <v>1165</v>
      </c>
      <c r="P40" s="259"/>
      <c r="Q40" s="41"/>
      <c r="R40" s="162"/>
      <c r="S40" s="41"/>
      <c r="T40" s="41"/>
      <c r="U40" s="41"/>
      <c r="V40" s="41"/>
      <c r="W40" s="41"/>
      <c r="X40" s="259"/>
      <c r="Y40" s="41"/>
      <c r="Z40" s="162"/>
      <c r="AA40" s="41"/>
      <c r="AB40" s="41"/>
      <c r="AC40" s="41"/>
      <c r="AD40" s="41"/>
    </row>
    <row r="41" spans="2:30" ht="18.75">
      <c r="B41" s="264">
        <v>36</v>
      </c>
      <c r="C41" s="267" t="s">
        <v>169</v>
      </c>
      <c r="D41" s="268">
        <v>6</v>
      </c>
      <c r="E41" s="258" t="s">
        <v>86</v>
      </c>
      <c r="F41" s="252" t="s">
        <v>163</v>
      </c>
      <c r="G41" s="252" t="s">
        <v>93</v>
      </c>
      <c r="H41" s="168" t="str">
        <f>VLOOKUP(E41,WD!$C$6:$K$57,3,FALSE)</f>
        <v>SURVIVOR</v>
      </c>
      <c r="I41" s="243" t="s">
        <v>163</v>
      </c>
      <c r="J41" s="168" t="str">
        <f>VLOOKUP(G41,WD!$C$6:$K$57,3,FALSE)</f>
        <v>愛心下手</v>
      </c>
      <c r="K41" s="243">
        <v>1</v>
      </c>
      <c r="L41" s="243">
        <v>38</v>
      </c>
      <c r="M41" s="243">
        <v>41</v>
      </c>
      <c r="N41" s="243">
        <v>1</v>
      </c>
      <c r="O41" s="171" t="s">
        <v>1140</v>
      </c>
      <c r="P41" s="259"/>
      <c r="Q41" s="41"/>
      <c r="R41" s="162"/>
      <c r="S41" s="41"/>
      <c r="T41" s="41"/>
      <c r="U41" s="41"/>
      <c r="V41" s="41"/>
      <c r="W41" s="41"/>
      <c r="X41" s="259"/>
      <c r="Y41" s="41"/>
      <c r="Z41" s="162"/>
      <c r="AA41" s="41"/>
      <c r="AB41" s="41"/>
      <c r="AC41" s="41"/>
      <c r="AD41" s="41"/>
    </row>
    <row r="42" spans="2:30" ht="18.75">
      <c r="B42" s="264">
        <v>37</v>
      </c>
      <c r="C42" s="270" t="s">
        <v>170</v>
      </c>
      <c r="D42" s="266">
        <v>1</v>
      </c>
      <c r="E42" s="246" t="s">
        <v>87</v>
      </c>
      <c r="F42" s="247" t="s">
        <v>163</v>
      </c>
      <c r="G42" s="247" t="s">
        <v>132</v>
      </c>
      <c r="H42" s="168" t="str">
        <f>VLOOKUP(E42,WD!$C$6:$K$57,3,FALSE)</f>
        <v>ABMM</v>
      </c>
      <c r="I42" s="168" t="s">
        <v>163</v>
      </c>
      <c r="J42" s="168" t="str">
        <f>VLOOKUP(G42,WD!$C$6:$K$57,3,FALSE)</f>
        <v>BvbJunior - 狗同鴨講</v>
      </c>
      <c r="K42" s="243">
        <v>0</v>
      </c>
      <c r="L42" s="243">
        <v>0</v>
      </c>
      <c r="M42" s="243">
        <v>42</v>
      </c>
      <c r="N42" s="243">
        <v>2</v>
      </c>
      <c r="O42" s="171" t="s">
        <v>1120</v>
      </c>
      <c r="Q42" s="236" t="s">
        <v>159</v>
      </c>
      <c r="R42" s="237" t="s">
        <v>49</v>
      </c>
      <c r="S42" s="236" t="s">
        <v>160</v>
      </c>
      <c r="T42" s="236" t="s">
        <v>161</v>
      </c>
      <c r="U42" s="236" t="s">
        <v>162</v>
      </c>
      <c r="V42" s="236" t="s">
        <v>55</v>
      </c>
      <c r="X42" s="237"/>
      <c r="Y42" s="236" t="s">
        <v>159</v>
      </c>
      <c r="Z42" s="237" t="s">
        <v>49</v>
      </c>
      <c r="AA42" s="236" t="s">
        <v>160</v>
      </c>
      <c r="AB42" s="236" t="s">
        <v>161</v>
      </c>
      <c r="AC42" s="236" t="s">
        <v>162</v>
      </c>
      <c r="AD42" s="236" t="s">
        <v>55</v>
      </c>
    </row>
    <row r="43" spans="2:30" ht="18.75">
      <c r="B43" s="264">
        <v>38</v>
      </c>
      <c r="C43" s="270" t="s">
        <v>170</v>
      </c>
      <c r="D43" s="266">
        <v>2</v>
      </c>
      <c r="E43" s="255" t="s">
        <v>89</v>
      </c>
      <c r="F43" s="249" t="s">
        <v>163</v>
      </c>
      <c r="G43" s="250" t="s">
        <v>106</v>
      </c>
      <c r="H43" s="274" t="str">
        <f>VLOOKUP(E43,WD!$C$6:$K$57,3,FALSE)</f>
        <v>Infinity - LAAAAM</v>
      </c>
      <c r="I43" s="243" t="s">
        <v>163</v>
      </c>
      <c r="J43" s="168" t="str">
        <f>VLOOKUP(G43,WD!$C$6:$K$57,3,FALSE)</f>
        <v>Swing</v>
      </c>
      <c r="K43" s="243">
        <v>2</v>
      </c>
      <c r="L43" s="243">
        <v>42</v>
      </c>
      <c r="M43" s="243">
        <v>13</v>
      </c>
      <c r="N43" s="243">
        <v>0</v>
      </c>
      <c r="O43" s="171" t="s">
        <v>1125</v>
      </c>
      <c r="P43" s="238" t="s">
        <v>170</v>
      </c>
      <c r="Q43" s="276">
        <v>1</v>
      </c>
      <c r="R43" s="251" t="str">
        <f>H43</f>
        <v>Infinity - LAAAAM</v>
      </c>
      <c r="S43" s="276">
        <v>3</v>
      </c>
      <c r="T43" s="276">
        <v>0</v>
      </c>
      <c r="U43" s="276">
        <v>0</v>
      </c>
      <c r="V43" s="276">
        <f>S43*3+T43*1+U43*0</f>
        <v>9</v>
      </c>
      <c r="W43" s="552"/>
      <c r="X43" s="238" t="s">
        <v>171</v>
      </c>
      <c r="Y43" s="276">
        <v>1</v>
      </c>
      <c r="Z43" s="251" t="str">
        <f>H48</f>
        <v>QUIT</v>
      </c>
      <c r="AA43" s="276">
        <v>2</v>
      </c>
      <c r="AB43" s="276">
        <v>1</v>
      </c>
      <c r="AC43" s="276">
        <v>0</v>
      </c>
      <c r="AD43" s="276">
        <f>AA43*3+AB43*1+AC43*0</f>
        <v>7</v>
      </c>
    </row>
    <row r="44" spans="2:30" ht="18.75">
      <c r="B44" s="264">
        <v>39</v>
      </c>
      <c r="C44" s="270" t="s">
        <v>170</v>
      </c>
      <c r="D44" s="266">
        <v>3</v>
      </c>
      <c r="E44" s="255" t="s">
        <v>87</v>
      </c>
      <c r="F44" s="249" t="s">
        <v>163</v>
      </c>
      <c r="G44" s="250" t="s">
        <v>106</v>
      </c>
      <c r="H44" s="168" t="str">
        <f>VLOOKUP(E44,WD!$C$6:$K$57,3,FALSE)</f>
        <v>ABMM</v>
      </c>
      <c r="I44" s="243" t="s">
        <v>163</v>
      </c>
      <c r="J44" s="168" t="str">
        <f>VLOOKUP(G44,WD!$C$6:$K$57,3,FALSE)</f>
        <v>Swing</v>
      </c>
      <c r="K44" s="243">
        <v>0</v>
      </c>
      <c r="L44" s="243">
        <v>0</v>
      </c>
      <c r="M44" s="243">
        <v>42</v>
      </c>
      <c r="N44" s="243">
        <v>2</v>
      </c>
      <c r="O44" s="171" t="s">
        <v>1120</v>
      </c>
      <c r="Q44" s="276">
        <v>2</v>
      </c>
      <c r="R44" s="251" t="str">
        <f>J43</f>
        <v>Swing</v>
      </c>
      <c r="S44" s="276">
        <v>2</v>
      </c>
      <c r="T44" s="276">
        <v>0</v>
      </c>
      <c r="U44" s="276">
        <v>1</v>
      </c>
      <c r="V44" s="276">
        <f>S44*3+T44*1+U44*0</f>
        <v>6</v>
      </c>
      <c r="W44" s="552"/>
      <c r="Y44" s="276">
        <v>2</v>
      </c>
      <c r="Z44" s="251" t="str">
        <f>H49</f>
        <v>The Gale</v>
      </c>
      <c r="AA44" s="276">
        <v>1</v>
      </c>
      <c r="AB44" s="276">
        <v>0</v>
      </c>
      <c r="AC44" s="276">
        <v>2</v>
      </c>
      <c r="AD44" s="276">
        <f>AA44*3+AB44*1+AC44*0</f>
        <v>3</v>
      </c>
    </row>
    <row r="45" spans="2:31" ht="18.75">
      <c r="B45" s="264">
        <v>40</v>
      </c>
      <c r="C45" s="270" t="s">
        <v>170</v>
      </c>
      <c r="D45" s="266">
        <v>4</v>
      </c>
      <c r="E45" s="255" t="s">
        <v>89</v>
      </c>
      <c r="F45" s="249" t="s">
        <v>163</v>
      </c>
      <c r="G45" s="250" t="s">
        <v>132</v>
      </c>
      <c r="H45" s="274" t="str">
        <f>VLOOKUP(E45,WD!$C$6:$K$57,3,FALSE)</f>
        <v>Infinity - LAAAAM</v>
      </c>
      <c r="I45" s="243" t="s">
        <v>163</v>
      </c>
      <c r="J45" s="168" t="str">
        <f>VLOOKUP(G45,WD!$C$6:$K$57,3,FALSE)</f>
        <v>BvbJunior - 狗同鴨講</v>
      </c>
      <c r="K45" s="243">
        <v>2</v>
      </c>
      <c r="L45" s="243">
        <v>42</v>
      </c>
      <c r="M45" s="243">
        <v>24</v>
      </c>
      <c r="N45" s="243">
        <v>0</v>
      </c>
      <c r="O45" s="171" t="s">
        <v>1145</v>
      </c>
      <c r="Q45" s="276">
        <v>3</v>
      </c>
      <c r="R45" s="511" t="str">
        <f>J42</f>
        <v>BvbJunior - 狗同鴨講</v>
      </c>
      <c r="S45" s="277">
        <v>1</v>
      </c>
      <c r="T45" s="277">
        <v>0</v>
      </c>
      <c r="U45" s="277">
        <v>2</v>
      </c>
      <c r="V45" s="277">
        <f>S45*3+T45*1+U45*0</f>
        <v>3</v>
      </c>
      <c r="W45" s="553"/>
      <c r="X45" s="256"/>
      <c r="Y45" s="277">
        <v>3</v>
      </c>
      <c r="Z45" s="511" t="str">
        <f>J50</f>
        <v>養身</v>
      </c>
      <c r="AA45" s="277">
        <v>0</v>
      </c>
      <c r="AB45" s="277">
        <v>1</v>
      </c>
      <c r="AC45" s="277">
        <v>2</v>
      </c>
      <c r="AD45" s="277">
        <f>AA45*3+AB45*1+AC45*0</f>
        <v>1</v>
      </c>
      <c r="AE45" s="257"/>
    </row>
    <row r="46" spans="2:31" ht="18.75">
      <c r="B46" s="264">
        <v>41</v>
      </c>
      <c r="C46" s="270" t="s">
        <v>170</v>
      </c>
      <c r="D46" s="266">
        <v>5</v>
      </c>
      <c r="E46" s="255" t="s">
        <v>106</v>
      </c>
      <c r="F46" s="249" t="s">
        <v>163</v>
      </c>
      <c r="G46" s="250" t="s">
        <v>132</v>
      </c>
      <c r="H46" s="168" t="str">
        <f>VLOOKUP(E46,WD!$C$6:$K$57,3,FALSE)</f>
        <v>Swing</v>
      </c>
      <c r="I46" s="168" t="s">
        <v>163</v>
      </c>
      <c r="J46" s="168" t="str">
        <f>VLOOKUP(G46,WD!$C$6:$K$57,3,FALSE)</f>
        <v>BvbJunior - 狗同鴨講</v>
      </c>
      <c r="K46" s="243">
        <v>2</v>
      </c>
      <c r="L46" s="243">
        <v>42</v>
      </c>
      <c r="M46" s="243">
        <v>26</v>
      </c>
      <c r="N46" s="243">
        <v>0</v>
      </c>
      <c r="O46" s="171" t="s">
        <v>1129</v>
      </c>
      <c r="Q46" s="512"/>
      <c r="R46" s="513" t="str">
        <f>H42</f>
        <v>ABMM</v>
      </c>
      <c r="S46" s="512"/>
      <c r="T46" s="512"/>
      <c r="U46" s="512"/>
      <c r="V46" s="512"/>
      <c r="W46" s="553"/>
      <c r="X46" s="256"/>
      <c r="Y46" s="512"/>
      <c r="Z46" s="513" t="str">
        <f>J48</f>
        <v>變腫暴隊</v>
      </c>
      <c r="AA46" s="512"/>
      <c r="AB46" s="512"/>
      <c r="AC46" s="512"/>
      <c r="AD46" s="512"/>
      <c r="AE46" s="257"/>
    </row>
    <row r="47" spans="2:30" ht="18.75">
      <c r="B47" s="264">
        <v>42</v>
      </c>
      <c r="C47" s="267" t="s">
        <v>170</v>
      </c>
      <c r="D47" s="268">
        <v>6</v>
      </c>
      <c r="E47" s="258" t="s">
        <v>87</v>
      </c>
      <c r="F47" s="252" t="s">
        <v>163</v>
      </c>
      <c r="G47" s="252" t="s">
        <v>89</v>
      </c>
      <c r="H47" s="168" t="str">
        <f>VLOOKUP(E47,WD!$C$6:$K$57,3,FALSE)</f>
        <v>ABMM</v>
      </c>
      <c r="I47" s="243" t="s">
        <v>163</v>
      </c>
      <c r="J47" s="168" t="str">
        <f>VLOOKUP(G47,WD!$C$6:$K$57,3,FALSE)</f>
        <v>Infinity - LAAAAM</v>
      </c>
      <c r="K47" s="243">
        <v>0</v>
      </c>
      <c r="L47" s="243">
        <v>0</v>
      </c>
      <c r="M47" s="243">
        <v>42</v>
      </c>
      <c r="N47" s="243">
        <v>2</v>
      </c>
      <c r="O47" s="171" t="s">
        <v>1120</v>
      </c>
      <c r="P47" s="259"/>
      <c r="Q47" s="41"/>
      <c r="R47" s="162"/>
      <c r="S47" s="41"/>
      <c r="T47" s="41"/>
      <c r="U47" s="41"/>
      <c r="V47" s="41"/>
      <c r="W47" s="41"/>
      <c r="X47" s="259"/>
      <c r="Y47" s="41"/>
      <c r="Z47" s="162"/>
      <c r="AA47" s="41"/>
      <c r="AB47" s="41"/>
      <c r="AC47" s="41"/>
      <c r="AD47" s="41"/>
    </row>
    <row r="48" spans="2:25" ht="19.5">
      <c r="B48" s="264">
        <v>43</v>
      </c>
      <c r="C48" s="270" t="s">
        <v>171</v>
      </c>
      <c r="D48" s="266">
        <v>1</v>
      </c>
      <c r="E48" s="246" t="s">
        <v>88</v>
      </c>
      <c r="F48" s="247" t="s">
        <v>163</v>
      </c>
      <c r="G48" s="247" t="s">
        <v>133</v>
      </c>
      <c r="H48" s="168" t="str">
        <f>VLOOKUP(E48,WD!$C$6:$K$57,3,FALSE)</f>
        <v>QUIT</v>
      </c>
      <c r="I48" s="168" t="s">
        <v>163</v>
      </c>
      <c r="J48" s="168" t="str">
        <f>VLOOKUP(G48,WD!$C$6:$K$57,3,FALSE)</f>
        <v>變腫暴隊</v>
      </c>
      <c r="K48" s="243">
        <v>2</v>
      </c>
      <c r="L48" s="243">
        <v>42</v>
      </c>
      <c r="M48" s="243">
        <v>0</v>
      </c>
      <c r="N48" s="243">
        <v>0</v>
      </c>
      <c r="O48" s="517" t="s">
        <v>1166</v>
      </c>
      <c r="P48" s="259"/>
      <c r="Q48" s="41"/>
      <c r="X48" s="259"/>
      <c r="Y48" s="41"/>
    </row>
    <row r="49" spans="2:30" ht="19.5">
      <c r="B49" s="264">
        <v>44</v>
      </c>
      <c r="C49" s="270" t="s">
        <v>171</v>
      </c>
      <c r="D49" s="266">
        <v>2</v>
      </c>
      <c r="E49" s="255" t="s">
        <v>92</v>
      </c>
      <c r="F49" s="249" t="s">
        <v>163</v>
      </c>
      <c r="G49" s="250" t="s">
        <v>107</v>
      </c>
      <c r="H49" s="168" t="str">
        <f>VLOOKUP(E49,WD!$C$6:$K$57,3,FALSE)</f>
        <v>The Gale</v>
      </c>
      <c r="I49" s="243" t="s">
        <v>163</v>
      </c>
      <c r="J49" s="168" t="str">
        <f>VLOOKUP(G49,WD!$C$6:$K$57,3,FALSE)</f>
        <v>養身</v>
      </c>
      <c r="K49" s="243">
        <v>2</v>
      </c>
      <c r="L49" s="243">
        <v>42</v>
      </c>
      <c r="M49" s="243">
        <v>0</v>
      </c>
      <c r="N49" s="243">
        <v>0</v>
      </c>
      <c r="O49" s="517" t="s">
        <v>1167</v>
      </c>
      <c r="P49" s="259"/>
      <c r="Q49" s="41"/>
      <c r="X49" s="259"/>
      <c r="Y49" s="41"/>
      <c r="Z49" s="162"/>
      <c r="AA49" s="41"/>
      <c r="AB49" s="41"/>
      <c r="AC49" s="41"/>
      <c r="AD49" s="41"/>
    </row>
    <row r="50" spans="2:30" ht="18.75">
      <c r="B50" s="264">
        <v>45</v>
      </c>
      <c r="C50" s="270" t="s">
        <v>171</v>
      </c>
      <c r="D50" s="266">
        <v>3</v>
      </c>
      <c r="E50" s="255" t="s">
        <v>88</v>
      </c>
      <c r="F50" s="249" t="s">
        <v>163</v>
      </c>
      <c r="G50" s="250" t="s">
        <v>107</v>
      </c>
      <c r="H50" s="168" t="str">
        <f>VLOOKUP(E50,WD!$C$6:$K$57,3,FALSE)</f>
        <v>QUIT</v>
      </c>
      <c r="I50" s="243" t="s">
        <v>163</v>
      </c>
      <c r="J50" s="168" t="str">
        <f>VLOOKUP(G50,WD!$C$6:$K$57,3,FALSE)</f>
        <v>養身</v>
      </c>
      <c r="K50" s="243">
        <v>1</v>
      </c>
      <c r="L50" s="243">
        <v>42</v>
      </c>
      <c r="M50" s="243">
        <v>38</v>
      </c>
      <c r="N50" s="243">
        <v>1</v>
      </c>
      <c r="O50" s="171" t="s">
        <v>1144</v>
      </c>
      <c r="P50" s="259"/>
      <c r="Q50" s="41"/>
      <c r="R50" s="162"/>
      <c r="S50" s="41"/>
      <c r="T50" s="41"/>
      <c r="U50" s="41"/>
      <c r="V50" s="41"/>
      <c r="W50" s="41"/>
      <c r="X50" s="259"/>
      <c r="Y50" s="41"/>
      <c r="Z50" s="162"/>
      <c r="AA50" s="41"/>
      <c r="AB50" s="41"/>
      <c r="AC50" s="41"/>
      <c r="AD50" s="41"/>
    </row>
    <row r="51" spans="2:30" ht="18.75">
      <c r="B51" s="264">
        <v>46</v>
      </c>
      <c r="C51" s="270" t="s">
        <v>171</v>
      </c>
      <c r="D51" s="266">
        <v>4</v>
      </c>
      <c r="E51" s="255" t="s">
        <v>92</v>
      </c>
      <c r="F51" s="249" t="s">
        <v>163</v>
      </c>
      <c r="G51" s="250" t="s">
        <v>133</v>
      </c>
      <c r="H51" s="168" t="str">
        <f>VLOOKUP(E51,WD!$C$6:$K$57,3,FALSE)</f>
        <v>The Gale</v>
      </c>
      <c r="I51" s="243" t="s">
        <v>163</v>
      </c>
      <c r="J51" s="168" t="str">
        <f>VLOOKUP(G51,WD!$C$6:$K$57,3,FALSE)</f>
        <v>變腫暴隊</v>
      </c>
      <c r="K51" s="509" t="s">
        <v>1126</v>
      </c>
      <c r="L51" s="509" t="s">
        <v>1126</v>
      </c>
      <c r="M51" s="509" t="s">
        <v>1126</v>
      </c>
      <c r="N51" s="509" t="s">
        <v>1126</v>
      </c>
      <c r="O51" s="171" t="s">
        <v>1127</v>
      </c>
      <c r="P51" s="259"/>
      <c r="Q51" s="41"/>
      <c r="R51" s="162"/>
      <c r="S51" s="41"/>
      <c r="T51" s="41"/>
      <c r="U51" s="41"/>
      <c r="V51" s="41"/>
      <c r="W51" s="41"/>
      <c r="X51" s="259"/>
      <c r="Y51" s="41"/>
      <c r="Z51" s="162"/>
      <c r="AA51" s="41"/>
      <c r="AB51" s="41"/>
      <c r="AC51" s="41"/>
      <c r="AD51" s="41"/>
    </row>
    <row r="52" spans="2:30" ht="18.75">
      <c r="B52" s="264">
        <v>47</v>
      </c>
      <c r="C52" s="270" t="s">
        <v>171</v>
      </c>
      <c r="D52" s="266">
        <v>5</v>
      </c>
      <c r="E52" s="255" t="s">
        <v>107</v>
      </c>
      <c r="F52" s="249" t="s">
        <v>163</v>
      </c>
      <c r="G52" s="250" t="s">
        <v>133</v>
      </c>
      <c r="H52" s="168" t="str">
        <f>VLOOKUP(E52,WD!$C$6:$K$57,3,FALSE)</f>
        <v>養身</v>
      </c>
      <c r="I52" s="243" t="s">
        <v>163</v>
      </c>
      <c r="J52" s="168" t="str">
        <f>VLOOKUP(G52,WD!$C$6:$K$57,3,FALSE)</f>
        <v>變腫暴隊</v>
      </c>
      <c r="K52" s="509" t="s">
        <v>1126</v>
      </c>
      <c r="L52" s="509" t="s">
        <v>1126</v>
      </c>
      <c r="M52" s="509" t="s">
        <v>1126</v>
      </c>
      <c r="N52" s="509" t="s">
        <v>1126</v>
      </c>
      <c r="O52" s="171" t="s">
        <v>1127</v>
      </c>
      <c r="P52" s="259"/>
      <c r="Q52" s="41"/>
      <c r="R52" s="162"/>
      <c r="S52" s="41"/>
      <c r="T52" s="41"/>
      <c r="U52" s="41"/>
      <c r="V52" s="41"/>
      <c r="W52" s="41"/>
      <c r="X52" s="259"/>
      <c r="Y52" s="41"/>
      <c r="Z52" s="162"/>
      <c r="AA52" s="41"/>
      <c r="AB52" s="41"/>
      <c r="AC52" s="41"/>
      <c r="AD52" s="41"/>
    </row>
    <row r="53" spans="2:30" ht="18.75">
      <c r="B53" s="275">
        <v>48</v>
      </c>
      <c r="C53" s="273" t="s">
        <v>171</v>
      </c>
      <c r="D53" s="268">
        <v>6</v>
      </c>
      <c r="E53" s="258" t="s">
        <v>88</v>
      </c>
      <c r="F53" s="252" t="s">
        <v>163</v>
      </c>
      <c r="G53" s="252" t="s">
        <v>92</v>
      </c>
      <c r="H53" s="168" t="str">
        <f>VLOOKUP(E53,WD!$C$6:$K$57,3,FALSE)</f>
        <v>QUIT</v>
      </c>
      <c r="I53" s="243" t="s">
        <v>163</v>
      </c>
      <c r="J53" s="168" t="str">
        <f>VLOOKUP(G53,WD!$C$6:$K$57,3,FALSE)</f>
        <v>The Gale</v>
      </c>
      <c r="K53" s="243">
        <v>2</v>
      </c>
      <c r="L53" s="243">
        <v>42</v>
      </c>
      <c r="M53" s="243">
        <v>0</v>
      </c>
      <c r="N53" s="243">
        <v>0</v>
      </c>
      <c r="O53" s="171" t="s">
        <v>1139</v>
      </c>
      <c r="P53" s="259"/>
      <c r="Q53" s="41"/>
      <c r="R53" s="162"/>
      <c r="S53" s="41"/>
      <c r="T53" s="41"/>
      <c r="U53" s="41"/>
      <c r="V53" s="41"/>
      <c r="W53" s="41"/>
      <c r="X53" s="259"/>
      <c r="Y53" s="41"/>
      <c r="Z53" s="162"/>
      <c r="AA53" s="41"/>
      <c r="AB53" s="41"/>
      <c r="AC53" s="41"/>
      <c r="AD53" s="41"/>
    </row>
    <row r="54" spans="16:30" ht="18.75">
      <c r="P54" s="259"/>
      <c r="Q54" s="41"/>
      <c r="R54" s="162"/>
      <c r="S54" s="41"/>
      <c r="T54" s="41"/>
      <c r="U54" s="41"/>
      <c r="V54" s="41"/>
      <c r="W54" s="41"/>
      <c r="X54" s="259"/>
      <c r="Y54" s="41"/>
      <c r="Z54" s="162"/>
      <c r="AA54" s="41"/>
      <c r="AB54" s="41"/>
      <c r="AC54" s="41"/>
      <c r="AD54" s="41"/>
    </row>
    <row r="55" spans="16:30" ht="18.75">
      <c r="P55" s="259"/>
      <c r="Q55" s="41"/>
      <c r="R55" s="162"/>
      <c r="S55" s="41"/>
      <c r="T55" s="41"/>
      <c r="U55" s="41"/>
      <c r="V55" s="41"/>
      <c r="W55" s="41"/>
      <c r="X55" s="259"/>
      <c r="Y55" s="41"/>
      <c r="Z55" s="162"/>
      <c r="AA55" s="41"/>
      <c r="AB55" s="41"/>
      <c r="AC55" s="41"/>
      <c r="AD55" s="41"/>
    </row>
  </sheetData>
  <sheetProtection selectLockedCells="1" selectUnlockedCells="1"/>
  <mergeCells count="3">
    <mergeCell ref="H3:J3"/>
    <mergeCell ref="C4:D4"/>
    <mergeCell ref="C5:D5"/>
  </mergeCells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landscape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174"/>
  <sheetViews>
    <sheetView zoomScale="70" zoomScaleNormal="70" zoomScalePageLayoutView="0" workbookViewId="0" topLeftCell="A104">
      <selection activeCell="B106" sqref="B106"/>
    </sheetView>
  </sheetViews>
  <sheetFormatPr defaultColWidth="7.69921875" defaultRowHeight="15"/>
  <cols>
    <col min="1" max="1" width="7.69921875" style="462" customWidth="1"/>
    <col min="2" max="2" width="11.8984375" style="462" customWidth="1"/>
    <col min="3" max="3" width="8.59765625" style="463" customWidth="1"/>
    <col min="4" max="6" width="9.3984375" style="463" customWidth="1"/>
    <col min="7" max="7" width="9.3984375" style="462" customWidth="1"/>
    <col min="8" max="9" width="10.796875" style="462" customWidth="1"/>
    <col min="10" max="10" width="11.8984375" style="462" customWidth="1"/>
    <col min="11" max="11" width="8.59765625" style="462" customWidth="1"/>
    <col min="12" max="13" width="9.3984375" style="463" customWidth="1"/>
    <col min="14" max="15" width="9.3984375" style="462" customWidth="1"/>
    <col min="16" max="16" width="10.796875" style="464" customWidth="1"/>
    <col min="17" max="17" width="10.796875" style="463" customWidth="1"/>
    <col min="18" max="24" width="7.69921875" style="463" customWidth="1"/>
    <col min="25" max="16384" width="7.69921875" style="462" customWidth="1"/>
  </cols>
  <sheetData>
    <row r="1" spans="2:27" s="463" customFormat="1" ht="16.5" customHeight="1">
      <c r="B1" s="470"/>
      <c r="C1" s="469"/>
      <c r="D1" s="469"/>
      <c r="E1" s="469"/>
      <c r="F1" s="534" t="s">
        <v>997</v>
      </c>
      <c r="G1" s="534"/>
      <c r="H1" s="534"/>
      <c r="I1" s="534"/>
      <c r="J1" s="534"/>
      <c r="K1" s="462"/>
      <c r="N1" s="462"/>
      <c r="O1" s="462"/>
      <c r="P1" s="464"/>
      <c r="Y1" s="462"/>
      <c r="Z1" s="462"/>
      <c r="AA1" s="462"/>
    </row>
    <row r="2" spans="2:27" s="463" customFormat="1" ht="16.5" customHeight="1">
      <c r="B2" s="462"/>
      <c r="C2" s="469"/>
      <c r="D2" s="469"/>
      <c r="E2" s="469"/>
      <c r="F2" s="534" t="s">
        <v>996</v>
      </c>
      <c r="G2" s="534"/>
      <c r="H2" s="534"/>
      <c r="I2" s="534"/>
      <c r="J2" s="534"/>
      <c r="K2" s="462"/>
      <c r="N2" s="462"/>
      <c r="O2" s="462"/>
      <c r="P2" s="464"/>
      <c r="Y2" s="462"/>
      <c r="Z2" s="462"/>
      <c r="AA2" s="462"/>
    </row>
    <row r="3" spans="2:27" s="463" customFormat="1" ht="16.5" customHeight="1">
      <c r="B3" s="462"/>
      <c r="C3" s="469"/>
      <c r="D3" s="469"/>
      <c r="E3" s="469"/>
      <c r="F3" s="466"/>
      <c r="G3" s="466"/>
      <c r="H3" s="468"/>
      <c r="I3" s="466"/>
      <c r="J3" s="466"/>
      <c r="K3" s="462"/>
      <c r="N3" s="462"/>
      <c r="O3" s="462"/>
      <c r="P3" s="464"/>
      <c r="Y3" s="462"/>
      <c r="Z3" s="462"/>
      <c r="AA3" s="462"/>
    </row>
    <row r="4" spans="2:27" s="463" customFormat="1" ht="16.5" customHeight="1">
      <c r="B4" s="538" t="s">
        <v>995</v>
      </c>
      <c r="C4" s="538"/>
      <c r="D4" s="538"/>
      <c r="E4" s="538"/>
      <c r="F4" s="538"/>
      <c r="G4" s="538"/>
      <c r="H4" s="538"/>
      <c r="I4" s="538"/>
      <c r="J4" s="538"/>
      <c r="K4" s="538"/>
      <c r="L4" s="538"/>
      <c r="M4" s="538"/>
      <c r="N4" s="538"/>
      <c r="O4" s="538"/>
      <c r="P4" s="464"/>
      <c r="Y4" s="462"/>
      <c r="Z4" s="462"/>
      <c r="AA4" s="462"/>
    </row>
    <row r="5" spans="2:27" s="463" customFormat="1" ht="16.5" customHeight="1">
      <c r="B5" s="538" t="s">
        <v>994</v>
      </c>
      <c r="C5" s="538"/>
      <c r="D5" s="538"/>
      <c r="E5" s="538"/>
      <c r="F5" s="538"/>
      <c r="G5" s="538"/>
      <c r="H5" s="538"/>
      <c r="I5" s="538"/>
      <c r="J5" s="538"/>
      <c r="K5" s="538"/>
      <c r="L5" s="538"/>
      <c r="M5" s="538"/>
      <c r="N5" s="538"/>
      <c r="O5" s="538"/>
      <c r="P5" s="464"/>
      <c r="Y5" s="462"/>
      <c r="Z5" s="462"/>
      <c r="AA5" s="462"/>
    </row>
    <row r="6" spans="2:27" s="463" customFormat="1" ht="16.5" customHeight="1">
      <c r="B6" s="462"/>
      <c r="F6" s="462"/>
      <c r="G6" s="462"/>
      <c r="H6" s="467"/>
      <c r="I6" s="462"/>
      <c r="J6" s="462"/>
      <c r="K6" s="462"/>
      <c r="N6" s="462"/>
      <c r="O6" s="462"/>
      <c r="P6" s="464"/>
      <c r="Y6" s="462"/>
      <c r="Z6" s="462"/>
      <c r="AA6" s="462"/>
    </row>
    <row r="7" spans="8:27" s="463" customFormat="1" ht="15.75">
      <c r="H7" s="462"/>
      <c r="K7" s="462"/>
      <c r="N7" s="462"/>
      <c r="O7" s="462"/>
      <c r="P7" s="464"/>
      <c r="Y7" s="462"/>
      <c r="Z7" s="462"/>
      <c r="AA7" s="462"/>
    </row>
    <row r="8" spans="2:27" s="463" customFormat="1" ht="17.25" thickBot="1">
      <c r="B8" s="479"/>
      <c r="C8" s="479"/>
      <c r="D8" s="535" t="s">
        <v>993</v>
      </c>
      <c r="E8" s="535"/>
      <c r="F8" s="535"/>
      <c r="G8" s="479"/>
      <c r="H8" s="478" t="s">
        <v>948</v>
      </c>
      <c r="I8" s="479"/>
      <c r="J8" s="479"/>
      <c r="K8" s="536" t="s">
        <v>992</v>
      </c>
      <c r="L8" s="536"/>
      <c r="M8" s="536"/>
      <c r="N8" s="536"/>
      <c r="O8" s="476"/>
      <c r="P8" s="464" t="s">
        <v>948</v>
      </c>
      <c r="Y8" s="462"/>
      <c r="Z8" s="462"/>
      <c r="AA8" s="462"/>
    </row>
    <row r="9" spans="2:16" s="463" customFormat="1" ht="16.5" thickTop="1">
      <c r="B9" s="479"/>
      <c r="C9" s="480" t="s">
        <v>144</v>
      </c>
      <c r="D9" s="481" t="s">
        <v>859</v>
      </c>
      <c r="E9" s="482" t="s">
        <v>858</v>
      </c>
      <c r="F9" s="482" t="s">
        <v>857</v>
      </c>
      <c r="G9" s="483"/>
      <c r="H9" s="476"/>
      <c r="I9" s="479"/>
      <c r="J9" s="493" t="s">
        <v>848</v>
      </c>
      <c r="K9" s="493" t="s">
        <v>847</v>
      </c>
      <c r="L9" s="537" t="s">
        <v>846</v>
      </c>
      <c r="M9" s="537"/>
      <c r="N9" s="537"/>
      <c r="O9" s="537"/>
      <c r="P9" s="464"/>
    </row>
    <row r="10" spans="2:16" s="463" customFormat="1" ht="15.75">
      <c r="B10" s="479"/>
      <c r="C10" s="484"/>
      <c r="D10" s="479" t="s">
        <v>856</v>
      </c>
      <c r="E10" s="485" t="s">
        <v>855</v>
      </c>
      <c r="F10" s="485" t="s">
        <v>854</v>
      </c>
      <c r="G10" s="486"/>
      <c r="H10" s="476"/>
      <c r="I10" s="479"/>
      <c r="J10" s="493" t="s">
        <v>845</v>
      </c>
      <c r="K10" s="493" t="s">
        <v>844</v>
      </c>
      <c r="L10" s="493" t="s">
        <v>134</v>
      </c>
      <c r="M10" s="493" t="s">
        <v>135</v>
      </c>
      <c r="N10" s="493"/>
      <c r="O10" s="493"/>
      <c r="P10" s="464"/>
    </row>
    <row r="11" spans="2:16" s="463" customFormat="1" ht="15.75">
      <c r="B11" s="487"/>
      <c r="C11" s="484"/>
      <c r="D11" s="479" t="s">
        <v>853</v>
      </c>
      <c r="E11" s="479" t="s">
        <v>852</v>
      </c>
      <c r="F11" s="479" t="s">
        <v>851</v>
      </c>
      <c r="G11" s="486"/>
      <c r="H11" s="476"/>
      <c r="I11" s="479"/>
      <c r="J11" s="495">
        <v>0.375</v>
      </c>
      <c r="K11" s="493">
        <v>1</v>
      </c>
      <c r="L11" s="493" t="s">
        <v>219</v>
      </c>
      <c r="M11" s="493" t="s">
        <v>991</v>
      </c>
      <c r="N11" s="498"/>
      <c r="O11" s="496"/>
      <c r="P11" s="464"/>
    </row>
    <row r="12" spans="2:16" s="463" customFormat="1" ht="16.5" thickBot="1">
      <c r="B12" s="479"/>
      <c r="C12" s="488"/>
      <c r="D12" s="489" t="s">
        <v>850</v>
      </c>
      <c r="E12" s="490" t="s">
        <v>153</v>
      </c>
      <c r="F12" s="490" t="s">
        <v>849</v>
      </c>
      <c r="G12" s="491"/>
      <c r="H12" s="476"/>
      <c r="I12" s="479"/>
      <c r="J12" s="495">
        <v>0.3888888888888889</v>
      </c>
      <c r="K12" s="493">
        <v>2</v>
      </c>
      <c r="L12" s="493" t="s">
        <v>221</v>
      </c>
      <c r="M12" s="493" t="s">
        <v>990</v>
      </c>
      <c r="N12" s="498"/>
      <c r="O12" s="496"/>
      <c r="P12" s="464"/>
    </row>
    <row r="13" spans="2:16" s="463" customFormat="1" ht="16.5" thickTop="1">
      <c r="B13" s="479"/>
      <c r="C13" s="479"/>
      <c r="D13" s="492"/>
      <c r="E13" s="492"/>
      <c r="F13" s="492"/>
      <c r="G13" s="492"/>
      <c r="H13" s="476"/>
      <c r="I13" s="479"/>
      <c r="J13" s="495">
        <v>0.402777777777778</v>
      </c>
      <c r="K13" s="493">
        <v>3</v>
      </c>
      <c r="L13" s="493" t="s">
        <v>223</v>
      </c>
      <c r="M13" s="493" t="s">
        <v>989</v>
      </c>
      <c r="N13" s="497"/>
      <c r="O13" s="497"/>
      <c r="P13" s="464"/>
    </row>
    <row r="14" spans="2:16" s="463" customFormat="1" ht="15.75">
      <c r="B14" s="493" t="s">
        <v>848</v>
      </c>
      <c r="C14" s="493" t="s">
        <v>847</v>
      </c>
      <c r="D14" s="537" t="s">
        <v>846</v>
      </c>
      <c r="E14" s="537"/>
      <c r="F14" s="537"/>
      <c r="G14" s="537"/>
      <c r="H14" s="476"/>
      <c r="I14" s="479"/>
      <c r="J14" s="495">
        <v>0.416666666666667</v>
      </c>
      <c r="K14" s="493">
        <v>4</v>
      </c>
      <c r="L14" s="493" t="s">
        <v>225</v>
      </c>
      <c r="M14" s="493" t="s">
        <v>988</v>
      </c>
      <c r="N14" s="497"/>
      <c r="O14" s="497"/>
      <c r="P14" s="464"/>
    </row>
    <row r="15" spans="2:16" s="463" customFormat="1" ht="15.75">
      <c r="B15" s="493" t="s">
        <v>845</v>
      </c>
      <c r="C15" s="493" t="s">
        <v>844</v>
      </c>
      <c r="D15" s="493" t="s">
        <v>134</v>
      </c>
      <c r="E15" s="493" t="s">
        <v>135</v>
      </c>
      <c r="F15" s="493"/>
      <c r="G15" s="493"/>
      <c r="H15" s="476"/>
      <c r="I15" s="479"/>
      <c r="J15" s="495">
        <v>0.4305555555555556</v>
      </c>
      <c r="K15" s="493">
        <v>5</v>
      </c>
      <c r="L15" s="493" t="s">
        <v>987</v>
      </c>
      <c r="M15" s="493" t="s">
        <v>986</v>
      </c>
      <c r="N15" s="496"/>
      <c r="O15" s="496"/>
      <c r="P15" s="464"/>
    </row>
    <row r="16" spans="2:16" s="463" customFormat="1" ht="16.5" customHeight="1">
      <c r="B16" s="495">
        <v>0.5833333333333334</v>
      </c>
      <c r="C16" s="493">
        <v>1</v>
      </c>
      <c r="D16" s="493" t="s">
        <v>985</v>
      </c>
      <c r="E16" s="493" t="s">
        <v>984</v>
      </c>
      <c r="F16" s="496"/>
      <c r="G16" s="496"/>
      <c r="H16" s="476"/>
      <c r="I16" s="479"/>
      <c r="J16" s="495">
        <v>0.4444444444444444</v>
      </c>
      <c r="K16" s="493">
        <v>6</v>
      </c>
      <c r="L16" s="493" t="s">
        <v>983</v>
      </c>
      <c r="M16" s="493" t="s">
        <v>982</v>
      </c>
      <c r="N16" s="493"/>
      <c r="O16" s="493"/>
      <c r="P16" s="464"/>
    </row>
    <row r="17" spans="2:30" ht="15.75">
      <c r="B17" s="495">
        <v>0.5972222222222222</v>
      </c>
      <c r="C17" s="493">
        <v>2</v>
      </c>
      <c r="D17" s="493" t="s">
        <v>981</v>
      </c>
      <c r="E17" s="493" t="s">
        <v>980</v>
      </c>
      <c r="F17" s="496"/>
      <c r="G17" s="496"/>
      <c r="H17" s="476"/>
      <c r="I17" s="479"/>
      <c r="J17" s="537" t="s">
        <v>843</v>
      </c>
      <c r="K17" s="537"/>
      <c r="L17" s="537"/>
      <c r="M17" s="537"/>
      <c r="N17" s="537"/>
      <c r="O17" s="537"/>
      <c r="AD17" s="463"/>
    </row>
    <row r="18" spans="2:30" ht="15.75">
      <c r="B18" s="495">
        <v>0.611111111111111</v>
      </c>
      <c r="C18" s="493">
        <v>3</v>
      </c>
      <c r="D18" s="493" t="s">
        <v>979</v>
      </c>
      <c r="E18" s="493" t="s">
        <v>978</v>
      </c>
      <c r="F18" s="497"/>
      <c r="G18" s="493"/>
      <c r="H18" s="476"/>
      <c r="I18" s="479"/>
      <c r="J18" s="495">
        <v>0.5833333333333334</v>
      </c>
      <c r="K18" s="493">
        <v>7</v>
      </c>
      <c r="L18" s="493" t="s">
        <v>226</v>
      </c>
      <c r="M18" s="493" t="s">
        <v>977</v>
      </c>
      <c r="N18" s="496"/>
      <c r="O18" s="496"/>
      <c r="AD18" s="463"/>
    </row>
    <row r="19" spans="2:30" ht="15.75">
      <c r="B19" s="495">
        <v>0.625</v>
      </c>
      <c r="C19" s="493">
        <v>4</v>
      </c>
      <c r="D19" s="493" t="s">
        <v>976</v>
      </c>
      <c r="E19" s="493" t="s">
        <v>975</v>
      </c>
      <c r="F19" s="493"/>
      <c r="G19" s="493"/>
      <c r="H19" s="476"/>
      <c r="I19" s="479"/>
      <c r="J19" s="495">
        <v>0.5972222222222222</v>
      </c>
      <c r="K19" s="493">
        <v>8</v>
      </c>
      <c r="L19" s="493" t="s">
        <v>224</v>
      </c>
      <c r="M19" s="493" t="s">
        <v>974</v>
      </c>
      <c r="N19" s="493"/>
      <c r="O19" s="496"/>
      <c r="Y19" s="463"/>
      <c r="Z19" s="463"/>
      <c r="AA19" s="463"/>
      <c r="AB19" s="463"/>
      <c r="AC19" s="463"/>
      <c r="AD19" s="463"/>
    </row>
    <row r="20" spans="2:30" ht="15.75">
      <c r="B20" s="495">
        <v>0.6388888888888888</v>
      </c>
      <c r="C20" s="493">
        <v>5</v>
      </c>
      <c r="D20" s="493" t="s">
        <v>149</v>
      </c>
      <c r="E20" s="493" t="s">
        <v>973</v>
      </c>
      <c r="F20" s="493"/>
      <c r="G20" s="493"/>
      <c r="H20" s="476"/>
      <c r="I20" s="479"/>
      <c r="J20" s="495">
        <v>0.6111111111111112</v>
      </c>
      <c r="K20" s="493">
        <v>9</v>
      </c>
      <c r="L20" s="493" t="s">
        <v>222</v>
      </c>
      <c r="M20" s="493" t="s">
        <v>972</v>
      </c>
      <c r="N20" s="493"/>
      <c r="O20" s="497"/>
      <c r="Y20" s="463"/>
      <c r="Z20" s="463"/>
      <c r="AA20" s="463"/>
      <c r="AB20" s="463"/>
      <c r="AC20" s="463"/>
      <c r="AD20" s="463"/>
    </row>
    <row r="21" spans="2:30" ht="15.75">
      <c r="B21" s="495">
        <v>0.6527777777777778</v>
      </c>
      <c r="C21" s="493">
        <v>6</v>
      </c>
      <c r="D21" s="493" t="s">
        <v>151</v>
      </c>
      <c r="E21" s="493" t="s">
        <v>971</v>
      </c>
      <c r="F21" s="493"/>
      <c r="G21" s="493"/>
      <c r="H21" s="476"/>
      <c r="I21" s="479"/>
      <c r="J21" s="495">
        <v>0.625</v>
      </c>
      <c r="K21" s="493">
        <v>10</v>
      </c>
      <c r="L21" s="493" t="s">
        <v>220</v>
      </c>
      <c r="M21" s="493" t="s">
        <v>970</v>
      </c>
      <c r="N21" s="497"/>
      <c r="O21" s="496"/>
      <c r="AB21" s="463"/>
      <c r="AC21" s="463"/>
      <c r="AD21" s="463"/>
    </row>
    <row r="22" spans="2:30" ht="15.75">
      <c r="B22" s="476"/>
      <c r="C22" s="479"/>
      <c r="D22" s="479"/>
      <c r="E22" s="479"/>
      <c r="F22" s="479"/>
      <c r="G22" s="476"/>
      <c r="H22" s="476"/>
      <c r="I22" s="479"/>
      <c r="J22" s="487"/>
      <c r="K22" s="479"/>
      <c r="L22" s="479"/>
      <c r="M22" s="479"/>
      <c r="N22" s="476"/>
      <c r="O22" s="485"/>
      <c r="U22" s="462"/>
      <c r="AB22" s="463"/>
      <c r="AC22" s="463"/>
      <c r="AD22" s="463"/>
    </row>
    <row r="23" spans="2:30" ht="15.75">
      <c r="B23" s="476"/>
      <c r="C23" s="479"/>
      <c r="D23" s="479"/>
      <c r="E23" s="479"/>
      <c r="F23" s="479"/>
      <c r="G23" s="476"/>
      <c r="H23" s="476"/>
      <c r="I23" s="479"/>
      <c r="J23" s="487"/>
      <c r="K23" s="479"/>
      <c r="L23" s="479"/>
      <c r="M23" s="479"/>
      <c r="N23" s="479"/>
      <c r="O23" s="479"/>
      <c r="AB23" s="463"/>
      <c r="AC23" s="463"/>
      <c r="AD23" s="463"/>
    </row>
    <row r="24" spans="2:30" ht="15.75">
      <c r="B24" s="476"/>
      <c r="C24" s="479"/>
      <c r="D24" s="479"/>
      <c r="E24" s="479"/>
      <c r="F24" s="479"/>
      <c r="G24" s="476"/>
      <c r="H24" s="476"/>
      <c r="I24" s="479"/>
      <c r="J24" s="487"/>
      <c r="K24" s="479"/>
      <c r="L24" s="479"/>
      <c r="M24" s="479"/>
      <c r="N24" s="479"/>
      <c r="O24" s="479"/>
      <c r="AB24" s="463"/>
      <c r="AC24" s="463"/>
      <c r="AD24" s="463"/>
    </row>
    <row r="25" spans="2:30" ht="15.75">
      <c r="B25" s="476"/>
      <c r="C25" s="479"/>
      <c r="D25" s="479"/>
      <c r="E25" s="479"/>
      <c r="F25" s="479"/>
      <c r="G25" s="476"/>
      <c r="H25" s="476"/>
      <c r="I25" s="479"/>
      <c r="J25" s="479"/>
      <c r="K25" s="476"/>
      <c r="L25" s="476"/>
      <c r="M25" s="476"/>
      <c r="N25" s="476"/>
      <c r="O25" s="476"/>
      <c r="U25" s="462"/>
      <c r="AD25" s="463"/>
    </row>
    <row r="26" spans="2:30" ht="17.25" thickBot="1">
      <c r="B26" s="479"/>
      <c r="C26" s="479"/>
      <c r="D26" s="535" t="s">
        <v>969</v>
      </c>
      <c r="E26" s="535"/>
      <c r="F26" s="535"/>
      <c r="G26" s="479"/>
      <c r="H26" s="476"/>
      <c r="I26" s="479"/>
      <c r="J26" s="479"/>
      <c r="K26" s="536" t="s">
        <v>968</v>
      </c>
      <c r="L26" s="536"/>
      <c r="M26" s="536"/>
      <c r="N26" s="536"/>
      <c r="O26" s="476"/>
      <c r="P26" s="478"/>
      <c r="U26" s="462"/>
      <c r="AD26" s="463"/>
    </row>
    <row r="27" spans="2:30" ht="16.5" customHeight="1" thickTop="1">
      <c r="B27" s="479"/>
      <c r="C27" s="480" t="s">
        <v>144</v>
      </c>
      <c r="D27" s="481" t="s">
        <v>859</v>
      </c>
      <c r="E27" s="482" t="s">
        <v>858</v>
      </c>
      <c r="F27" s="482" t="s">
        <v>857</v>
      </c>
      <c r="G27" s="483"/>
      <c r="H27" s="477"/>
      <c r="I27" s="479"/>
      <c r="J27" s="494" t="s">
        <v>848</v>
      </c>
      <c r="K27" s="494" t="s">
        <v>847</v>
      </c>
      <c r="L27" s="537" t="s">
        <v>846</v>
      </c>
      <c r="M27" s="537"/>
      <c r="N27" s="537"/>
      <c r="O27" s="537"/>
      <c r="P27" s="477"/>
      <c r="U27" s="462"/>
      <c r="AD27" s="463"/>
    </row>
    <row r="28" spans="2:30" ht="15.75" customHeight="1">
      <c r="B28" s="479"/>
      <c r="C28" s="484"/>
      <c r="D28" s="479" t="s">
        <v>856</v>
      </c>
      <c r="E28" s="485" t="s">
        <v>855</v>
      </c>
      <c r="F28" s="485" t="s">
        <v>854</v>
      </c>
      <c r="G28" s="486"/>
      <c r="H28" s="477"/>
      <c r="I28" s="479"/>
      <c r="J28" s="494" t="s">
        <v>845</v>
      </c>
      <c r="K28" s="494" t="s">
        <v>844</v>
      </c>
      <c r="L28" s="494" t="s">
        <v>134</v>
      </c>
      <c r="M28" s="494" t="s">
        <v>135</v>
      </c>
      <c r="N28" s="494"/>
      <c r="O28" s="494"/>
      <c r="P28" s="477"/>
      <c r="AD28" s="463"/>
    </row>
    <row r="29" spans="2:30" ht="15.75" customHeight="1">
      <c r="B29" s="487"/>
      <c r="C29" s="484"/>
      <c r="D29" s="479" t="s">
        <v>853</v>
      </c>
      <c r="E29" s="479" t="s">
        <v>852</v>
      </c>
      <c r="F29" s="479" t="s">
        <v>851</v>
      </c>
      <c r="G29" s="486"/>
      <c r="H29" s="477"/>
      <c r="I29" s="479"/>
      <c r="J29" s="495">
        <v>0.375</v>
      </c>
      <c r="K29" s="494">
        <v>1</v>
      </c>
      <c r="L29" s="494" t="s">
        <v>939</v>
      </c>
      <c r="M29" s="494" t="s">
        <v>938</v>
      </c>
      <c r="N29" s="494"/>
      <c r="O29" s="496"/>
      <c r="P29" s="477"/>
      <c r="Y29" s="463"/>
      <c r="AD29" s="463"/>
    </row>
    <row r="30" spans="2:30" ht="16.5" customHeight="1" thickBot="1">
      <c r="B30" s="479"/>
      <c r="C30" s="488"/>
      <c r="D30" s="489" t="s">
        <v>850</v>
      </c>
      <c r="E30" s="490" t="s">
        <v>153</v>
      </c>
      <c r="F30" s="490" t="s">
        <v>849</v>
      </c>
      <c r="G30" s="491"/>
      <c r="H30" s="476"/>
      <c r="I30" s="479"/>
      <c r="J30" s="495">
        <v>0.3888888888888889</v>
      </c>
      <c r="K30" s="494">
        <v>2</v>
      </c>
      <c r="L30" s="494" t="s">
        <v>935</v>
      </c>
      <c r="M30" s="494" t="s">
        <v>934</v>
      </c>
      <c r="N30" s="496"/>
      <c r="O30" s="496"/>
      <c r="P30" s="476"/>
      <c r="AD30" s="463"/>
    </row>
    <row r="31" spans="2:30" ht="16.5" customHeight="1" thickTop="1">
      <c r="B31" s="479"/>
      <c r="C31" s="479"/>
      <c r="D31" s="492"/>
      <c r="E31" s="492"/>
      <c r="F31" s="492"/>
      <c r="G31" s="492"/>
      <c r="H31" s="476"/>
      <c r="I31" s="479"/>
      <c r="J31" s="495">
        <v>0.402777777777778</v>
      </c>
      <c r="K31" s="494">
        <v>3</v>
      </c>
      <c r="L31" s="494" t="s">
        <v>931</v>
      </c>
      <c r="M31" s="494" t="s">
        <v>930</v>
      </c>
      <c r="N31" s="496"/>
      <c r="O31" s="496"/>
      <c r="AD31" s="463"/>
    </row>
    <row r="32" spans="2:30" ht="15.75" customHeight="1">
      <c r="B32" s="494" t="s">
        <v>848</v>
      </c>
      <c r="C32" s="494" t="s">
        <v>847</v>
      </c>
      <c r="D32" s="537" t="s">
        <v>846</v>
      </c>
      <c r="E32" s="537"/>
      <c r="F32" s="537"/>
      <c r="G32" s="537"/>
      <c r="H32" s="478" t="s">
        <v>948</v>
      </c>
      <c r="I32" s="479"/>
      <c r="J32" s="495">
        <v>0.416666666666667</v>
      </c>
      <c r="K32" s="494">
        <v>4</v>
      </c>
      <c r="L32" s="494" t="s">
        <v>927</v>
      </c>
      <c r="M32" s="494" t="s">
        <v>926</v>
      </c>
      <c r="N32" s="496"/>
      <c r="O32" s="496"/>
      <c r="AD32" s="463"/>
    </row>
    <row r="33" spans="2:30" ht="15.75" customHeight="1">
      <c r="B33" s="494" t="s">
        <v>845</v>
      </c>
      <c r="C33" s="494" t="s">
        <v>844</v>
      </c>
      <c r="D33" s="494" t="s">
        <v>134</v>
      </c>
      <c r="E33" s="494" t="s">
        <v>135</v>
      </c>
      <c r="F33" s="494"/>
      <c r="G33" s="494"/>
      <c r="H33" s="476"/>
      <c r="I33" s="479"/>
      <c r="J33" s="495"/>
      <c r="K33" s="494"/>
      <c r="L33" s="494"/>
      <c r="M33" s="494"/>
      <c r="N33" s="496"/>
      <c r="O33" s="496"/>
      <c r="AD33" s="463"/>
    </row>
    <row r="34" spans="2:30" ht="16.5" customHeight="1">
      <c r="B34" s="495">
        <v>0.5833333333333334</v>
      </c>
      <c r="C34" s="494">
        <v>1</v>
      </c>
      <c r="D34" s="494" t="s">
        <v>967</v>
      </c>
      <c r="E34" s="494" t="s">
        <v>966</v>
      </c>
      <c r="F34" s="496"/>
      <c r="G34" s="496"/>
      <c r="H34" s="476"/>
      <c r="I34" s="479"/>
      <c r="J34" s="537" t="s">
        <v>843</v>
      </c>
      <c r="K34" s="537"/>
      <c r="L34" s="537"/>
      <c r="M34" s="537"/>
      <c r="N34" s="537"/>
      <c r="O34" s="537"/>
      <c r="Y34" s="463"/>
      <c r="AD34" s="463"/>
    </row>
    <row r="35" spans="2:15" ht="15.75" customHeight="1">
      <c r="B35" s="495">
        <v>0.5972222222222222</v>
      </c>
      <c r="C35" s="494">
        <v>2</v>
      </c>
      <c r="D35" s="494" t="s">
        <v>965</v>
      </c>
      <c r="E35" s="494" t="s">
        <v>964</v>
      </c>
      <c r="F35" s="496"/>
      <c r="G35" s="496"/>
      <c r="H35" s="476"/>
      <c r="I35" s="479"/>
      <c r="J35" s="495">
        <v>0.5625</v>
      </c>
      <c r="K35" s="494">
        <v>5</v>
      </c>
      <c r="L35" s="494" t="s">
        <v>899</v>
      </c>
      <c r="M35" s="494" t="s">
        <v>898</v>
      </c>
      <c r="N35" s="496"/>
      <c r="O35" s="496"/>
    </row>
    <row r="36" spans="2:15" ht="15.75" customHeight="1">
      <c r="B36" s="495">
        <v>0.611111111111111</v>
      </c>
      <c r="C36" s="494">
        <v>3</v>
      </c>
      <c r="D36" s="494" t="s">
        <v>963</v>
      </c>
      <c r="E36" s="494" t="s">
        <v>962</v>
      </c>
      <c r="F36" s="497"/>
      <c r="G36" s="494"/>
      <c r="H36" s="476"/>
      <c r="I36" s="479"/>
      <c r="J36" s="495">
        <v>0.5763888888888888</v>
      </c>
      <c r="K36" s="494">
        <v>6</v>
      </c>
      <c r="L36" s="494" t="s">
        <v>897</v>
      </c>
      <c r="M36" s="494" t="s">
        <v>896</v>
      </c>
      <c r="N36" s="496"/>
      <c r="O36" s="496"/>
    </row>
    <row r="37" spans="2:30" ht="15.75" customHeight="1">
      <c r="B37" s="495">
        <v>0.625</v>
      </c>
      <c r="C37" s="494">
        <v>4</v>
      </c>
      <c r="D37" s="494" t="s">
        <v>961</v>
      </c>
      <c r="E37" s="494" t="s">
        <v>960</v>
      </c>
      <c r="F37" s="494"/>
      <c r="G37" s="494"/>
      <c r="H37" s="476"/>
      <c r="I37" s="479"/>
      <c r="J37" s="495">
        <v>0.5902777777777778</v>
      </c>
      <c r="K37" s="494">
        <v>7</v>
      </c>
      <c r="L37" s="494" t="s">
        <v>895</v>
      </c>
      <c r="M37" s="494" t="s">
        <v>894</v>
      </c>
      <c r="N37" s="496"/>
      <c r="O37" s="496"/>
      <c r="AD37" s="463"/>
    </row>
    <row r="38" spans="2:30" ht="15.75" customHeight="1">
      <c r="B38" s="495">
        <v>0.6388888888888888</v>
      </c>
      <c r="C38" s="494">
        <v>5</v>
      </c>
      <c r="D38" s="494" t="s">
        <v>959</v>
      </c>
      <c r="E38" s="494" t="s">
        <v>958</v>
      </c>
      <c r="F38" s="494"/>
      <c r="G38" s="494"/>
      <c r="H38" s="476"/>
      <c r="I38" s="479"/>
      <c r="J38" s="495">
        <v>0.6041666666666666</v>
      </c>
      <c r="K38" s="494">
        <v>8</v>
      </c>
      <c r="L38" s="494" t="s">
        <v>893</v>
      </c>
      <c r="M38" s="494" t="s">
        <v>892</v>
      </c>
      <c r="N38" s="494"/>
      <c r="O38" s="494"/>
      <c r="AD38" s="463"/>
    </row>
    <row r="39" spans="2:30" ht="15.75" customHeight="1">
      <c r="B39" s="495">
        <v>0.6527777777777778</v>
      </c>
      <c r="C39" s="494">
        <v>6</v>
      </c>
      <c r="D39" s="494" t="s">
        <v>957</v>
      </c>
      <c r="E39" s="494" t="s">
        <v>956</v>
      </c>
      <c r="F39" s="494"/>
      <c r="G39" s="494"/>
      <c r="H39" s="476"/>
      <c r="I39" s="479"/>
      <c r="J39" s="497"/>
      <c r="K39" s="497"/>
      <c r="L39" s="494"/>
      <c r="M39" s="494"/>
      <c r="N39" s="497"/>
      <c r="O39" s="497"/>
      <c r="AD39" s="463"/>
    </row>
    <row r="40" spans="2:30" ht="15.75">
      <c r="B40" s="476"/>
      <c r="C40" s="479"/>
      <c r="D40" s="479"/>
      <c r="E40" s="479"/>
      <c r="F40" s="479"/>
      <c r="G40" s="476"/>
      <c r="H40" s="476"/>
      <c r="I40" s="479"/>
      <c r="J40" s="479"/>
      <c r="K40" s="476"/>
      <c r="L40" s="476"/>
      <c r="M40" s="476"/>
      <c r="N40" s="476"/>
      <c r="O40" s="476"/>
      <c r="AD40" s="463"/>
    </row>
    <row r="41" spans="2:30" ht="15.75">
      <c r="B41" s="476"/>
      <c r="C41" s="479"/>
      <c r="D41" s="479"/>
      <c r="E41" s="479"/>
      <c r="F41" s="479"/>
      <c r="G41" s="476"/>
      <c r="H41" s="476"/>
      <c r="I41" s="479"/>
      <c r="J41" s="479"/>
      <c r="K41" s="476"/>
      <c r="L41" s="476"/>
      <c r="M41" s="476"/>
      <c r="N41" s="476"/>
      <c r="O41" s="476"/>
      <c r="AD41" s="463"/>
    </row>
    <row r="42" spans="2:30" ht="17.25" thickBot="1">
      <c r="B42" s="479"/>
      <c r="C42" s="479"/>
      <c r="D42" s="535" t="s">
        <v>955</v>
      </c>
      <c r="E42" s="535"/>
      <c r="F42" s="535"/>
      <c r="G42" s="479"/>
      <c r="H42" s="476"/>
      <c r="I42" s="479"/>
      <c r="J42" s="479"/>
      <c r="K42" s="536" t="s">
        <v>954</v>
      </c>
      <c r="L42" s="536"/>
      <c r="M42" s="536"/>
      <c r="N42" s="536"/>
      <c r="O42" s="476"/>
      <c r="P42" s="478"/>
      <c r="AD42" s="463"/>
    </row>
    <row r="43" spans="2:30" ht="17.25" thickTop="1">
      <c r="B43" s="479"/>
      <c r="C43" s="480" t="s">
        <v>144</v>
      </c>
      <c r="D43" s="481" t="s">
        <v>859</v>
      </c>
      <c r="E43" s="482" t="s">
        <v>858</v>
      </c>
      <c r="F43" s="482" t="s">
        <v>857</v>
      </c>
      <c r="G43" s="483"/>
      <c r="H43" s="477"/>
      <c r="I43" s="479"/>
      <c r="J43" s="504" t="s">
        <v>848</v>
      </c>
      <c r="K43" s="504" t="s">
        <v>847</v>
      </c>
      <c r="L43" s="537" t="s">
        <v>846</v>
      </c>
      <c r="M43" s="537"/>
      <c r="N43" s="537"/>
      <c r="O43" s="537"/>
      <c r="P43" s="477"/>
      <c r="AD43" s="463"/>
    </row>
    <row r="44" spans="2:30" ht="16.5">
      <c r="B44" s="479"/>
      <c r="C44" s="484"/>
      <c r="D44" s="479" t="s">
        <v>856</v>
      </c>
      <c r="E44" s="485" t="s">
        <v>855</v>
      </c>
      <c r="F44" s="485" t="s">
        <v>854</v>
      </c>
      <c r="G44" s="486"/>
      <c r="H44" s="477"/>
      <c r="I44" s="479"/>
      <c r="J44" s="504" t="s">
        <v>845</v>
      </c>
      <c r="K44" s="504" t="s">
        <v>844</v>
      </c>
      <c r="L44" s="504" t="s">
        <v>134</v>
      </c>
      <c r="M44" s="504" t="s">
        <v>135</v>
      </c>
      <c r="N44" s="504"/>
      <c r="O44" s="504"/>
      <c r="P44" s="477"/>
      <c r="Y44" s="463"/>
      <c r="Z44" s="463"/>
      <c r="AA44" s="463"/>
      <c r="AB44" s="463"/>
      <c r="AC44" s="463"/>
      <c r="AD44" s="463"/>
    </row>
    <row r="45" spans="2:30" ht="15.75">
      <c r="B45" s="487"/>
      <c r="C45" s="484"/>
      <c r="D45" s="479" t="s">
        <v>853</v>
      </c>
      <c r="E45" s="479" t="s">
        <v>852</v>
      </c>
      <c r="F45" s="479" t="s">
        <v>851</v>
      </c>
      <c r="G45" s="486"/>
      <c r="H45" s="476"/>
      <c r="I45" s="479"/>
      <c r="J45" s="495">
        <v>0.375</v>
      </c>
      <c r="K45" s="504">
        <v>1</v>
      </c>
      <c r="L45" s="504" t="s">
        <v>915</v>
      </c>
      <c r="M45" s="504" t="s">
        <v>914</v>
      </c>
      <c r="N45" s="497"/>
      <c r="O45" s="496"/>
      <c r="AB45" s="463"/>
      <c r="AC45" s="463"/>
      <c r="AD45" s="463"/>
    </row>
    <row r="46" spans="2:30" ht="16.5" thickBot="1">
      <c r="B46" s="479"/>
      <c r="C46" s="488"/>
      <c r="D46" s="489" t="s">
        <v>850</v>
      </c>
      <c r="E46" s="490" t="s">
        <v>153</v>
      </c>
      <c r="F46" s="490" t="s">
        <v>849</v>
      </c>
      <c r="G46" s="491"/>
      <c r="H46" s="476"/>
      <c r="I46" s="479"/>
      <c r="J46" s="495">
        <v>0.3888888888888889</v>
      </c>
      <c r="K46" s="504">
        <v>2</v>
      </c>
      <c r="L46" s="504" t="s">
        <v>911</v>
      </c>
      <c r="M46" s="504" t="s">
        <v>910</v>
      </c>
      <c r="N46" s="497"/>
      <c r="O46" s="496"/>
      <c r="AB46" s="463"/>
      <c r="AC46" s="463"/>
      <c r="AD46" s="463"/>
    </row>
    <row r="47" spans="2:30" ht="16.5" thickTop="1">
      <c r="B47" s="479"/>
      <c r="C47" s="479"/>
      <c r="D47" s="492"/>
      <c r="E47" s="492"/>
      <c r="F47" s="492"/>
      <c r="G47" s="492"/>
      <c r="H47" s="476"/>
      <c r="I47" s="479"/>
      <c r="J47" s="495">
        <v>0.402777777777778</v>
      </c>
      <c r="K47" s="504">
        <v>3</v>
      </c>
      <c r="L47" s="504" t="s">
        <v>907</v>
      </c>
      <c r="M47" s="504" t="s">
        <v>906</v>
      </c>
      <c r="N47" s="497"/>
      <c r="O47" s="496"/>
      <c r="AB47" s="463"/>
      <c r="AC47" s="463"/>
      <c r="AD47" s="463"/>
    </row>
    <row r="48" spans="2:30" ht="15.75">
      <c r="B48" s="504" t="s">
        <v>848</v>
      </c>
      <c r="C48" s="504" t="s">
        <v>847</v>
      </c>
      <c r="D48" s="537" t="s">
        <v>846</v>
      </c>
      <c r="E48" s="537"/>
      <c r="F48" s="537"/>
      <c r="G48" s="537"/>
      <c r="H48" s="476"/>
      <c r="I48" s="479"/>
      <c r="J48" s="495">
        <v>0.416666666666667</v>
      </c>
      <c r="K48" s="504">
        <v>4</v>
      </c>
      <c r="L48" s="504" t="s">
        <v>903</v>
      </c>
      <c r="M48" s="504" t="s">
        <v>902</v>
      </c>
      <c r="N48" s="497"/>
      <c r="O48" s="496"/>
      <c r="AB48" s="463"/>
      <c r="AC48" s="463"/>
      <c r="AD48" s="463"/>
    </row>
    <row r="49" spans="2:30" ht="15.75">
      <c r="B49" s="504" t="s">
        <v>845</v>
      </c>
      <c r="C49" s="504" t="s">
        <v>844</v>
      </c>
      <c r="D49" s="504" t="s">
        <v>134</v>
      </c>
      <c r="E49" s="504" t="s">
        <v>135</v>
      </c>
      <c r="F49" s="504"/>
      <c r="G49" s="504"/>
      <c r="H49" s="476"/>
      <c r="I49" s="479"/>
      <c r="J49" s="495"/>
      <c r="K49" s="504"/>
      <c r="L49" s="504"/>
      <c r="M49" s="496"/>
      <c r="N49" s="496"/>
      <c r="O49" s="496"/>
      <c r="AB49" s="463"/>
      <c r="AC49" s="463"/>
      <c r="AD49" s="463"/>
    </row>
    <row r="50" spans="2:30" ht="16.5" customHeight="1">
      <c r="B50" s="495">
        <v>0.5833333333333334</v>
      </c>
      <c r="C50" s="504">
        <v>1</v>
      </c>
      <c r="D50" s="504" t="s">
        <v>923</v>
      </c>
      <c r="E50" s="504" t="s">
        <v>922</v>
      </c>
      <c r="F50" s="496"/>
      <c r="G50" s="496"/>
      <c r="H50" s="476"/>
      <c r="I50" s="479"/>
      <c r="J50" s="537" t="s">
        <v>843</v>
      </c>
      <c r="K50" s="537"/>
      <c r="L50" s="537"/>
      <c r="M50" s="537"/>
      <c r="N50" s="537"/>
      <c r="O50" s="537"/>
      <c r="AB50" s="463"/>
      <c r="AC50" s="463"/>
      <c r="AD50" s="463"/>
    </row>
    <row r="51" spans="2:16" s="463" customFormat="1" ht="15.75">
      <c r="B51" s="495">
        <v>0.5972222222222222</v>
      </c>
      <c r="C51" s="504">
        <v>2</v>
      </c>
      <c r="D51" s="504" t="s">
        <v>921</v>
      </c>
      <c r="E51" s="504" t="s">
        <v>920</v>
      </c>
      <c r="F51" s="496"/>
      <c r="G51" s="496"/>
      <c r="H51" s="476"/>
      <c r="I51" s="479"/>
      <c r="J51" s="495">
        <v>0.5625</v>
      </c>
      <c r="K51" s="504">
        <v>5</v>
      </c>
      <c r="L51" s="504" t="s">
        <v>875</v>
      </c>
      <c r="M51" s="504" t="s">
        <v>874</v>
      </c>
      <c r="N51" s="496"/>
      <c r="O51" s="496"/>
      <c r="P51" s="464"/>
    </row>
    <row r="52" spans="2:16" s="463" customFormat="1" ht="15.75">
      <c r="B52" s="495">
        <v>0.611111111111111</v>
      </c>
      <c r="C52" s="504">
        <v>3</v>
      </c>
      <c r="D52" s="504" t="s">
        <v>919</v>
      </c>
      <c r="E52" s="504" t="s">
        <v>918</v>
      </c>
      <c r="F52" s="504"/>
      <c r="G52" s="504"/>
      <c r="H52" s="476"/>
      <c r="I52" s="479"/>
      <c r="J52" s="495">
        <v>0.5763888888888888</v>
      </c>
      <c r="K52" s="504">
        <v>6</v>
      </c>
      <c r="L52" s="504" t="s">
        <v>873</v>
      </c>
      <c r="M52" s="504" t="s">
        <v>872</v>
      </c>
      <c r="N52" s="496"/>
      <c r="O52" s="496"/>
      <c r="P52" s="464"/>
    </row>
    <row r="53" spans="2:16" s="463" customFormat="1" ht="15.75">
      <c r="B53" s="495">
        <v>0.625</v>
      </c>
      <c r="C53" s="504">
        <v>4</v>
      </c>
      <c r="D53" s="504" t="s">
        <v>917</v>
      </c>
      <c r="E53" s="504" t="s">
        <v>916</v>
      </c>
      <c r="F53" s="504"/>
      <c r="G53" s="504"/>
      <c r="H53" s="476"/>
      <c r="I53" s="479"/>
      <c r="J53" s="495">
        <v>0.5902777777777778</v>
      </c>
      <c r="K53" s="504">
        <v>7</v>
      </c>
      <c r="L53" s="504" t="s">
        <v>871</v>
      </c>
      <c r="M53" s="504" t="s">
        <v>870</v>
      </c>
      <c r="N53" s="496"/>
      <c r="O53" s="496"/>
      <c r="P53" s="464"/>
    </row>
    <row r="54" spans="2:16" s="463" customFormat="1" ht="15.75">
      <c r="B54" s="495"/>
      <c r="C54" s="504"/>
      <c r="D54" s="504"/>
      <c r="E54" s="496"/>
      <c r="F54" s="504"/>
      <c r="G54" s="504"/>
      <c r="H54" s="476"/>
      <c r="I54" s="479"/>
      <c r="J54" s="495">
        <v>0.6041666666666666</v>
      </c>
      <c r="K54" s="504">
        <v>8</v>
      </c>
      <c r="L54" s="504" t="s">
        <v>869</v>
      </c>
      <c r="M54" s="504" t="s">
        <v>868</v>
      </c>
      <c r="N54" s="504"/>
      <c r="O54" s="504"/>
      <c r="P54" s="464"/>
    </row>
    <row r="55" spans="2:16" s="463" customFormat="1" ht="15.75">
      <c r="B55" s="495"/>
      <c r="C55" s="504"/>
      <c r="D55" s="496"/>
      <c r="E55" s="496"/>
      <c r="F55" s="504"/>
      <c r="G55" s="504"/>
      <c r="H55" s="476"/>
      <c r="I55" s="479"/>
      <c r="J55" s="495"/>
      <c r="K55" s="504"/>
      <c r="L55" s="504"/>
      <c r="M55" s="504"/>
      <c r="N55" s="504"/>
      <c r="O55" s="504"/>
      <c r="P55" s="464"/>
    </row>
    <row r="56" spans="2:16" s="463" customFormat="1" ht="15.75">
      <c r="B56" s="476"/>
      <c r="C56" s="479"/>
      <c r="D56" s="479"/>
      <c r="E56" s="479"/>
      <c r="F56" s="479"/>
      <c r="G56" s="476"/>
      <c r="H56" s="476"/>
      <c r="I56" s="479"/>
      <c r="J56" s="479"/>
      <c r="K56" s="476"/>
      <c r="L56" s="476"/>
      <c r="M56" s="476"/>
      <c r="N56" s="476"/>
      <c r="O56" s="476"/>
      <c r="P56" s="464"/>
    </row>
    <row r="57" spans="2:16" s="463" customFormat="1" ht="15.75">
      <c r="B57" s="476"/>
      <c r="C57" s="479"/>
      <c r="D57" s="479"/>
      <c r="E57" s="479"/>
      <c r="F57" s="479"/>
      <c r="G57" s="476"/>
      <c r="H57" s="476"/>
      <c r="I57" s="479"/>
      <c r="J57" s="479"/>
      <c r="K57" s="476"/>
      <c r="L57" s="476"/>
      <c r="M57" s="476"/>
      <c r="N57" s="476"/>
      <c r="O57" s="476"/>
      <c r="P57" s="464"/>
    </row>
    <row r="58" spans="2:16" s="463" customFormat="1" ht="17.25" thickBot="1">
      <c r="B58" s="479"/>
      <c r="C58" s="479"/>
      <c r="D58" s="535" t="s">
        <v>953</v>
      </c>
      <c r="E58" s="535"/>
      <c r="F58" s="535"/>
      <c r="G58" s="479"/>
      <c r="H58" s="476"/>
      <c r="I58" s="479"/>
      <c r="J58" s="479"/>
      <c r="K58" s="536" t="s">
        <v>952</v>
      </c>
      <c r="L58" s="536"/>
      <c r="M58" s="536"/>
      <c r="N58" s="536"/>
      <c r="O58" s="476"/>
      <c r="P58" s="478"/>
    </row>
    <row r="59" spans="2:16" s="463" customFormat="1" ht="17.25" thickTop="1">
      <c r="B59" s="479"/>
      <c r="C59" s="480" t="s">
        <v>144</v>
      </c>
      <c r="D59" s="481" t="s">
        <v>859</v>
      </c>
      <c r="E59" s="482" t="s">
        <v>858</v>
      </c>
      <c r="F59" s="482" t="s">
        <v>857</v>
      </c>
      <c r="G59" s="483"/>
      <c r="H59" s="477"/>
      <c r="I59" s="479"/>
      <c r="J59" s="508" t="s">
        <v>848</v>
      </c>
      <c r="K59" s="508" t="s">
        <v>847</v>
      </c>
      <c r="L59" s="537" t="s">
        <v>846</v>
      </c>
      <c r="M59" s="537"/>
      <c r="N59" s="537"/>
      <c r="O59" s="537"/>
      <c r="P59" s="477"/>
    </row>
    <row r="60" spans="2:16" s="463" customFormat="1" ht="16.5">
      <c r="B60" s="487"/>
      <c r="C60" s="484"/>
      <c r="D60" s="479" t="s">
        <v>856</v>
      </c>
      <c r="E60" s="485" t="s">
        <v>855</v>
      </c>
      <c r="F60" s="485" t="s">
        <v>854</v>
      </c>
      <c r="G60" s="486"/>
      <c r="H60" s="477"/>
      <c r="I60" s="479"/>
      <c r="J60" s="508" t="s">
        <v>845</v>
      </c>
      <c r="K60" s="508" t="s">
        <v>844</v>
      </c>
      <c r="L60" s="508" t="s">
        <v>134</v>
      </c>
      <c r="M60" s="508" t="s">
        <v>135</v>
      </c>
      <c r="N60" s="508"/>
      <c r="O60" s="508"/>
      <c r="P60" s="477"/>
    </row>
    <row r="61" spans="2:28" s="463" customFormat="1" ht="16.5">
      <c r="B61" s="479"/>
      <c r="C61" s="484"/>
      <c r="D61" s="479" t="s">
        <v>853</v>
      </c>
      <c r="E61" s="479" t="s">
        <v>852</v>
      </c>
      <c r="F61" s="479" t="s">
        <v>851</v>
      </c>
      <c r="G61" s="486"/>
      <c r="H61" s="477"/>
      <c r="I61" s="479"/>
      <c r="J61" s="495">
        <v>0.375</v>
      </c>
      <c r="K61" s="508">
        <v>1</v>
      </c>
      <c r="L61" s="508" t="s">
        <v>913</v>
      </c>
      <c r="M61" s="508" t="s">
        <v>912</v>
      </c>
      <c r="N61" s="496"/>
      <c r="O61" s="496"/>
      <c r="P61" s="465"/>
      <c r="AA61" s="462"/>
      <c r="AB61" s="462"/>
    </row>
    <row r="62" spans="2:28" s="463" customFormat="1" ht="16.5" thickBot="1">
      <c r="B62" s="479"/>
      <c r="C62" s="488"/>
      <c r="D62" s="489" t="s">
        <v>850</v>
      </c>
      <c r="E62" s="490" t="s">
        <v>153</v>
      </c>
      <c r="F62" s="490" t="s">
        <v>849</v>
      </c>
      <c r="G62" s="491"/>
      <c r="H62" s="476"/>
      <c r="I62" s="479"/>
      <c r="J62" s="495">
        <v>0.3888888888888889</v>
      </c>
      <c r="K62" s="508">
        <v>2</v>
      </c>
      <c r="L62" s="508" t="s">
        <v>909</v>
      </c>
      <c r="M62" s="508" t="s">
        <v>908</v>
      </c>
      <c r="N62" s="496"/>
      <c r="O62" s="496"/>
      <c r="P62" s="464"/>
      <c r="AA62" s="462"/>
      <c r="AB62" s="462"/>
    </row>
    <row r="63" spans="2:28" s="463" customFormat="1" ht="16.5" thickTop="1">
      <c r="B63" s="479"/>
      <c r="C63" s="479"/>
      <c r="D63" s="479"/>
      <c r="E63" s="479"/>
      <c r="F63" s="479"/>
      <c r="G63" s="476"/>
      <c r="H63" s="476"/>
      <c r="I63" s="479"/>
      <c r="J63" s="495">
        <v>0.402777777777778</v>
      </c>
      <c r="K63" s="508">
        <v>3</v>
      </c>
      <c r="L63" s="508" t="s">
        <v>905</v>
      </c>
      <c r="M63" s="508" t="s">
        <v>904</v>
      </c>
      <c r="N63" s="496"/>
      <c r="O63" s="496"/>
      <c r="P63" s="464"/>
      <c r="AA63" s="462"/>
      <c r="AB63" s="462"/>
    </row>
    <row r="64" spans="2:16" s="463" customFormat="1" ht="15.75">
      <c r="B64" s="508" t="s">
        <v>848</v>
      </c>
      <c r="C64" s="508" t="s">
        <v>847</v>
      </c>
      <c r="D64" s="537" t="s">
        <v>846</v>
      </c>
      <c r="E64" s="537"/>
      <c r="F64" s="537"/>
      <c r="G64" s="537"/>
      <c r="H64" s="476"/>
      <c r="I64" s="479"/>
      <c r="J64" s="495">
        <v>0.416666666666667</v>
      </c>
      <c r="K64" s="508">
        <v>4</v>
      </c>
      <c r="L64" s="508" t="s">
        <v>901</v>
      </c>
      <c r="M64" s="508" t="s">
        <v>900</v>
      </c>
      <c r="N64" s="497"/>
      <c r="O64" s="496"/>
      <c r="P64" s="464"/>
    </row>
    <row r="65" spans="2:16" s="463" customFormat="1" ht="15.75">
      <c r="B65" s="508" t="s">
        <v>845</v>
      </c>
      <c r="C65" s="508" t="s">
        <v>844</v>
      </c>
      <c r="D65" s="508" t="s">
        <v>134</v>
      </c>
      <c r="E65" s="508" t="s">
        <v>135</v>
      </c>
      <c r="F65" s="508"/>
      <c r="G65" s="508"/>
      <c r="H65" s="476"/>
      <c r="I65" s="479"/>
      <c r="J65" s="495"/>
      <c r="K65" s="508"/>
      <c r="L65" s="508"/>
      <c r="M65" s="496"/>
      <c r="N65" s="497"/>
      <c r="O65" s="497"/>
      <c r="P65" s="464"/>
    </row>
    <row r="66" spans="2:16" s="463" customFormat="1" ht="16.5" customHeight="1">
      <c r="B66" s="495">
        <v>0.5833333333333334</v>
      </c>
      <c r="C66" s="508">
        <v>1</v>
      </c>
      <c r="D66" s="508" t="s">
        <v>947</v>
      </c>
      <c r="E66" s="508" t="s">
        <v>946</v>
      </c>
      <c r="F66" s="508"/>
      <c r="G66" s="508"/>
      <c r="H66" s="476"/>
      <c r="I66" s="479"/>
      <c r="J66" s="537" t="s">
        <v>843</v>
      </c>
      <c r="K66" s="537"/>
      <c r="L66" s="537"/>
      <c r="M66" s="537"/>
      <c r="N66" s="537"/>
      <c r="O66" s="537"/>
      <c r="P66" s="464"/>
    </row>
    <row r="67" spans="2:16" s="463" customFormat="1" ht="15.75">
      <c r="B67" s="495">
        <v>0.5972222222222222</v>
      </c>
      <c r="C67" s="508">
        <v>2</v>
      </c>
      <c r="D67" s="508" t="s">
        <v>945</v>
      </c>
      <c r="E67" s="508" t="s">
        <v>944</v>
      </c>
      <c r="F67" s="508"/>
      <c r="G67" s="508"/>
      <c r="H67" s="476"/>
      <c r="I67" s="479"/>
      <c r="J67" s="495">
        <v>0.5625</v>
      </c>
      <c r="K67" s="508">
        <v>5</v>
      </c>
      <c r="L67" s="508" t="s">
        <v>867</v>
      </c>
      <c r="M67" s="508" t="s">
        <v>866</v>
      </c>
      <c r="N67" s="496"/>
      <c r="O67" s="496"/>
      <c r="P67" s="464"/>
    </row>
    <row r="68" spans="2:16" s="463" customFormat="1" ht="15.75">
      <c r="B68" s="495">
        <v>0.611111111111111</v>
      </c>
      <c r="C68" s="508">
        <v>3</v>
      </c>
      <c r="D68" s="508" t="s">
        <v>943</v>
      </c>
      <c r="E68" s="508" t="s">
        <v>942</v>
      </c>
      <c r="F68" s="508"/>
      <c r="G68" s="508"/>
      <c r="H68" s="476"/>
      <c r="I68" s="479"/>
      <c r="J68" s="495">
        <v>0.5763888888888888</v>
      </c>
      <c r="K68" s="508">
        <v>6</v>
      </c>
      <c r="L68" s="508" t="s">
        <v>865</v>
      </c>
      <c r="M68" s="508" t="s">
        <v>864</v>
      </c>
      <c r="N68" s="508"/>
      <c r="O68" s="508"/>
      <c r="P68" s="464"/>
    </row>
    <row r="69" spans="2:16" s="463" customFormat="1" ht="15.75">
      <c r="B69" s="495">
        <v>0.625</v>
      </c>
      <c r="C69" s="508">
        <v>4</v>
      </c>
      <c r="D69" s="508" t="s">
        <v>941</v>
      </c>
      <c r="E69" s="508" t="s">
        <v>940</v>
      </c>
      <c r="F69" s="508"/>
      <c r="G69" s="508"/>
      <c r="H69" s="476"/>
      <c r="I69" s="479"/>
      <c r="J69" s="495">
        <v>0.5902777777777778</v>
      </c>
      <c r="K69" s="508">
        <v>7</v>
      </c>
      <c r="L69" s="508" t="s">
        <v>863</v>
      </c>
      <c r="M69" s="508" t="s">
        <v>862</v>
      </c>
      <c r="N69" s="497"/>
      <c r="O69" s="497"/>
      <c r="P69" s="464"/>
    </row>
    <row r="70" spans="2:16" s="463" customFormat="1" ht="15.75">
      <c r="B70" s="495"/>
      <c r="C70" s="508"/>
      <c r="D70" s="496"/>
      <c r="E70" s="496"/>
      <c r="F70" s="496"/>
      <c r="G70" s="508"/>
      <c r="H70" s="476"/>
      <c r="I70" s="479"/>
      <c r="J70" s="495">
        <v>0.6041666666666666</v>
      </c>
      <c r="K70" s="508">
        <v>8</v>
      </c>
      <c r="L70" s="508" t="s">
        <v>861</v>
      </c>
      <c r="M70" s="508" t="s">
        <v>860</v>
      </c>
      <c r="N70" s="497"/>
      <c r="O70" s="496"/>
      <c r="P70" s="464"/>
    </row>
    <row r="71" spans="2:30" s="463" customFormat="1" ht="16.5" customHeight="1">
      <c r="B71" s="495"/>
      <c r="C71" s="508"/>
      <c r="D71" s="496"/>
      <c r="E71" s="496"/>
      <c r="F71" s="496"/>
      <c r="G71" s="508"/>
      <c r="H71" s="476"/>
      <c r="I71" s="479"/>
      <c r="J71" s="495"/>
      <c r="K71" s="508"/>
      <c r="L71" s="508"/>
      <c r="M71" s="496"/>
      <c r="N71" s="497"/>
      <c r="O71" s="496"/>
      <c r="P71" s="464"/>
      <c r="Y71" s="462"/>
      <c r="AA71" s="462"/>
      <c r="AB71" s="462"/>
      <c r="AC71" s="462"/>
      <c r="AD71" s="462"/>
    </row>
    <row r="72" spans="2:30" s="463" customFormat="1" ht="15.75">
      <c r="B72" s="487"/>
      <c r="C72" s="479"/>
      <c r="D72" s="485"/>
      <c r="E72" s="485"/>
      <c r="F72" s="479"/>
      <c r="G72" s="479"/>
      <c r="H72" s="476"/>
      <c r="I72" s="479"/>
      <c r="J72" s="479"/>
      <c r="K72" s="476"/>
      <c r="L72" s="479"/>
      <c r="M72" s="479"/>
      <c r="N72" s="476"/>
      <c r="O72" s="476"/>
      <c r="P72" s="464"/>
      <c r="Y72" s="462"/>
      <c r="AA72" s="462"/>
      <c r="AB72" s="462"/>
      <c r="AC72" s="462"/>
      <c r="AD72" s="462"/>
    </row>
    <row r="73" spans="2:27" s="463" customFormat="1" ht="15.75">
      <c r="B73" s="479"/>
      <c r="C73" s="478"/>
      <c r="D73" s="479"/>
      <c r="E73" s="479"/>
      <c r="F73" s="479"/>
      <c r="G73" s="476"/>
      <c r="H73" s="476"/>
      <c r="I73" s="476"/>
      <c r="J73" s="476"/>
      <c r="K73" s="476"/>
      <c r="L73" s="476"/>
      <c r="M73" s="476"/>
      <c r="N73" s="476"/>
      <c r="O73" s="476"/>
      <c r="P73" s="464"/>
      <c r="Y73" s="462"/>
      <c r="AA73" s="462"/>
    </row>
    <row r="74" spans="2:27" s="463" customFormat="1" ht="17.25" thickBot="1">
      <c r="B74" s="479"/>
      <c r="C74" s="479"/>
      <c r="D74" s="535" t="s">
        <v>951</v>
      </c>
      <c r="E74" s="535"/>
      <c r="F74" s="535"/>
      <c r="G74" s="479"/>
      <c r="H74" s="476"/>
      <c r="I74" s="476"/>
      <c r="J74" s="479"/>
      <c r="K74" s="536" t="s">
        <v>950</v>
      </c>
      <c r="L74" s="536"/>
      <c r="M74" s="536"/>
      <c r="N74" s="536"/>
      <c r="O74" s="476"/>
      <c r="P74" s="478"/>
      <c r="Y74" s="462"/>
      <c r="AA74" s="462"/>
    </row>
    <row r="75" spans="2:27" s="463" customFormat="1" ht="17.25" thickTop="1">
      <c r="B75" s="479"/>
      <c r="C75" s="480" t="s">
        <v>144</v>
      </c>
      <c r="D75" s="481" t="s">
        <v>859</v>
      </c>
      <c r="E75" s="482" t="s">
        <v>858</v>
      </c>
      <c r="F75" s="482" t="s">
        <v>857</v>
      </c>
      <c r="G75" s="483"/>
      <c r="H75" s="477"/>
      <c r="I75" s="479"/>
      <c r="J75" s="510" t="s">
        <v>848</v>
      </c>
      <c r="K75" s="510" t="s">
        <v>847</v>
      </c>
      <c r="L75" s="537" t="s">
        <v>846</v>
      </c>
      <c r="M75" s="537"/>
      <c r="N75" s="537"/>
      <c r="O75" s="537"/>
      <c r="P75" s="477"/>
      <c r="AA75" s="462"/>
    </row>
    <row r="76" spans="2:27" s="463" customFormat="1" ht="15.75">
      <c r="B76" s="487"/>
      <c r="C76" s="484"/>
      <c r="D76" s="479" t="s">
        <v>856</v>
      </c>
      <c r="E76" s="485" t="s">
        <v>855</v>
      </c>
      <c r="F76" s="485" t="s">
        <v>854</v>
      </c>
      <c r="G76" s="486"/>
      <c r="H76" s="476"/>
      <c r="I76" s="479"/>
      <c r="J76" s="510" t="s">
        <v>845</v>
      </c>
      <c r="K76" s="510" t="s">
        <v>844</v>
      </c>
      <c r="L76" s="510" t="s">
        <v>134</v>
      </c>
      <c r="M76" s="510" t="s">
        <v>135</v>
      </c>
      <c r="N76" s="510"/>
      <c r="O76" s="510"/>
      <c r="P76" s="464"/>
      <c r="AA76" s="462"/>
    </row>
    <row r="77" spans="2:27" s="463" customFormat="1" ht="17.25" customHeight="1">
      <c r="B77" s="479"/>
      <c r="C77" s="484"/>
      <c r="D77" s="479" t="s">
        <v>853</v>
      </c>
      <c r="E77" s="479" t="s">
        <v>852</v>
      </c>
      <c r="F77" s="479" t="s">
        <v>851</v>
      </c>
      <c r="G77" s="486"/>
      <c r="H77" s="476"/>
      <c r="I77" s="479"/>
      <c r="J77" s="495">
        <v>0.375</v>
      </c>
      <c r="K77" s="510">
        <v>1</v>
      </c>
      <c r="L77" s="510" t="s">
        <v>937</v>
      </c>
      <c r="M77" s="510" t="s">
        <v>936</v>
      </c>
      <c r="N77" s="510"/>
      <c r="O77" s="510"/>
      <c r="P77" s="464"/>
      <c r="AA77" s="462"/>
    </row>
    <row r="78" spans="2:27" s="463" customFormat="1" ht="17.25" customHeight="1" thickBot="1">
      <c r="B78" s="479"/>
      <c r="C78" s="488"/>
      <c r="D78" s="489" t="s">
        <v>850</v>
      </c>
      <c r="E78" s="490" t="s">
        <v>153</v>
      </c>
      <c r="F78" s="490" t="s">
        <v>849</v>
      </c>
      <c r="G78" s="491"/>
      <c r="H78" s="476"/>
      <c r="I78" s="479"/>
      <c r="J78" s="495">
        <v>0.3888888888888889</v>
      </c>
      <c r="K78" s="510">
        <v>2</v>
      </c>
      <c r="L78" s="510" t="s">
        <v>933</v>
      </c>
      <c r="M78" s="510" t="s">
        <v>932</v>
      </c>
      <c r="N78" s="510"/>
      <c r="O78" s="510"/>
      <c r="P78" s="464"/>
      <c r="AA78" s="462"/>
    </row>
    <row r="79" spans="2:27" s="463" customFormat="1" ht="16.5" customHeight="1" thickTop="1">
      <c r="B79" s="479"/>
      <c r="C79" s="479"/>
      <c r="D79" s="479"/>
      <c r="E79" s="479"/>
      <c r="F79" s="479"/>
      <c r="G79" s="476"/>
      <c r="H79" s="476"/>
      <c r="I79" s="479"/>
      <c r="J79" s="495">
        <v>0.402777777777778</v>
      </c>
      <c r="K79" s="510">
        <v>3</v>
      </c>
      <c r="L79" s="510" t="s">
        <v>929</v>
      </c>
      <c r="M79" s="510" t="s">
        <v>928</v>
      </c>
      <c r="N79" s="496"/>
      <c r="O79" s="496"/>
      <c r="P79" s="464"/>
      <c r="AA79" s="462"/>
    </row>
    <row r="80" spans="2:16" s="463" customFormat="1" ht="15.75" customHeight="1">
      <c r="B80" s="510" t="s">
        <v>848</v>
      </c>
      <c r="C80" s="510" t="s">
        <v>847</v>
      </c>
      <c r="D80" s="537" t="s">
        <v>949</v>
      </c>
      <c r="E80" s="537"/>
      <c r="F80" s="537"/>
      <c r="G80" s="537"/>
      <c r="H80" s="476"/>
      <c r="I80" s="479"/>
      <c r="J80" s="495">
        <v>0.416666666666667</v>
      </c>
      <c r="K80" s="510">
        <v>4</v>
      </c>
      <c r="L80" s="510" t="s">
        <v>925</v>
      </c>
      <c r="M80" s="510" t="s">
        <v>924</v>
      </c>
      <c r="N80" s="497"/>
      <c r="O80" s="496"/>
      <c r="P80" s="464"/>
    </row>
    <row r="81" spans="2:16" s="463" customFormat="1" ht="15.75" customHeight="1">
      <c r="B81" s="510" t="s">
        <v>845</v>
      </c>
      <c r="C81" s="510" t="s">
        <v>844</v>
      </c>
      <c r="D81" s="510" t="s">
        <v>134</v>
      </c>
      <c r="E81" s="510" t="s">
        <v>135</v>
      </c>
      <c r="F81" s="510"/>
      <c r="G81" s="510"/>
      <c r="H81" s="476"/>
      <c r="I81" s="479"/>
      <c r="J81" s="495"/>
      <c r="K81" s="510"/>
      <c r="L81" s="510"/>
      <c r="M81" s="496"/>
      <c r="N81" s="497"/>
      <c r="O81" s="497"/>
      <c r="P81" s="464"/>
    </row>
    <row r="82" spans="2:16" s="463" customFormat="1" ht="15.75" customHeight="1">
      <c r="B82" s="495">
        <v>0.5833333333333334</v>
      </c>
      <c r="C82" s="510">
        <v>1</v>
      </c>
      <c r="D82" s="510" t="s">
        <v>889</v>
      </c>
      <c r="E82" s="510" t="s">
        <v>888</v>
      </c>
      <c r="F82" s="510"/>
      <c r="G82" s="510"/>
      <c r="H82" s="476"/>
      <c r="I82" s="479"/>
      <c r="J82" s="537" t="s">
        <v>843</v>
      </c>
      <c r="K82" s="537"/>
      <c r="L82" s="537"/>
      <c r="M82" s="537"/>
      <c r="N82" s="537"/>
      <c r="O82" s="537"/>
      <c r="P82" s="464"/>
    </row>
    <row r="83" spans="2:16" s="463" customFormat="1" ht="15.75" customHeight="1">
      <c r="B83" s="495">
        <v>0.5972222222222222</v>
      </c>
      <c r="C83" s="510">
        <v>2</v>
      </c>
      <c r="D83" s="510" t="s">
        <v>885</v>
      </c>
      <c r="E83" s="510" t="s">
        <v>884</v>
      </c>
      <c r="F83" s="510"/>
      <c r="G83" s="510"/>
      <c r="H83" s="476"/>
      <c r="I83" s="479"/>
      <c r="J83" s="495">
        <v>0.5625</v>
      </c>
      <c r="K83" s="510">
        <v>5</v>
      </c>
      <c r="L83" s="510" t="s">
        <v>891</v>
      </c>
      <c r="M83" s="510" t="s">
        <v>890</v>
      </c>
      <c r="N83" s="510"/>
      <c r="O83" s="510"/>
      <c r="P83" s="464"/>
    </row>
    <row r="84" spans="2:16" s="463" customFormat="1" ht="15.75" customHeight="1">
      <c r="B84" s="495">
        <v>0.611111111111111</v>
      </c>
      <c r="C84" s="510">
        <v>3</v>
      </c>
      <c r="D84" s="510" t="s">
        <v>881</v>
      </c>
      <c r="E84" s="510" t="s">
        <v>880</v>
      </c>
      <c r="F84" s="496"/>
      <c r="G84" s="495"/>
      <c r="H84" s="476"/>
      <c r="I84" s="476"/>
      <c r="J84" s="495">
        <v>0.5763888888888888</v>
      </c>
      <c r="K84" s="510">
        <v>6</v>
      </c>
      <c r="L84" s="510" t="s">
        <v>887</v>
      </c>
      <c r="M84" s="510" t="s">
        <v>886</v>
      </c>
      <c r="N84" s="510"/>
      <c r="O84" s="510"/>
      <c r="P84" s="464"/>
    </row>
    <row r="85" spans="2:25" s="463" customFormat="1" ht="15.75" customHeight="1">
      <c r="B85" s="495">
        <v>0.625</v>
      </c>
      <c r="C85" s="510">
        <v>4</v>
      </c>
      <c r="D85" s="510" t="s">
        <v>877</v>
      </c>
      <c r="E85" s="510" t="s">
        <v>876</v>
      </c>
      <c r="F85" s="510"/>
      <c r="G85" s="495"/>
      <c r="H85" s="476"/>
      <c r="I85" s="476"/>
      <c r="J85" s="495">
        <v>0.5902777777777778</v>
      </c>
      <c r="K85" s="510">
        <v>7</v>
      </c>
      <c r="L85" s="510" t="s">
        <v>883</v>
      </c>
      <c r="M85" s="510" t="s">
        <v>882</v>
      </c>
      <c r="N85" s="510"/>
      <c r="O85" s="510"/>
      <c r="P85" s="464"/>
      <c r="Y85" s="462"/>
    </row>
    <row r="86" spans="2:25" s="463" customFormat="1" ht="15.75" customHeight="1">
      <c r="B86" s="495"/>
      <c r="C86" s="510"/>
      <c r="D86" s="496"/>
      <c r="E86" s="496"/>
      <c r="F86" s="496"/>
      <c r="G86" s="510"/>
      <c r="H86" s="476"/>
      <c r="I86" s="476"/>
      <c r="J86" s="495">
        <v>0.6041666666666666</v>
      </c>
      <c r="K86" s="510">
        <v>8</v>
      </c>
      <c r="L86" s="510" t="s">
        <v>879</v>
      </c>
      <c r="M86" s="510" t="s">
        <v>878</v>
      </c>
      <c r="N86" s="510"/>
      <c r="O86" s="510"/>
      <c r="P86" s="464"/>
      <c r="Y86" s="462"/>
    </row>
    <row r="87" spans="2:25" s="463" customFormat="1" ht="15.75" customHeight="1">
      <c r="B87" s="495"/>
      <c r="C87" s="510"/>
      <c r="D87" s="510"/>
      <c r="E87" s="510"/>
      <c r="F87" s="510"/>
      <c r="G87" s="510"/>
      <c r="H87" s="476"/>
      <c r="I87" s="476"/>
      <c r="J87" s="495"/>
      <c r="K87" s="510"/>
      <c r="L87" s="510"/>
      <c r="M87" s="496"/>
      <c r="N87" s="497"/>
      <c r="O87" s="496"/>
      <c r="P87" s="464"/>
      <c r="Y87" s="462"/>
    </row>
    <row r="88" spans="2:25" s="463" customFormat="1" ht="15.75">
      <c r="B88" s="462"/>
      <c r="G88" s="462"/>
      <c r="H88" s="462"/>
      <c r="I88" s="462"/>
      <c r="J88" s="462"/>
      <c r="K88" s="462"/>
      <c r="L88" s="462"/>
      <c r="M88" s="462"/>
      <c r="N88" s="462"/>
      <c r="O88" s="462"/>
      <c r="P88" s="464"/>
      <c r="Y88" s="462"/>
    </row>
    <row r="89" spans="3:25" s="463" customFormat="1" ht="15.75">
      <c r="C89" s="464"/>
      <c r="G89" s="462"/>
      <c r="H89" s="462"/>
      <c r="I89" s="462"/>
      <c r="J89" s="462"/>
      <c r="K89" s="462"/>
      <c r="L89" s="462"/>
      <c r="M89" s="462"/>
      <c r="N89" s="462"/>
      <c r="O89" s="462"/>
      <c r="P89" s="464"/>
      <c r="Y89" s="462"/>
    </row>
    <row r="90" spans="2:25" s="463" customFormat="1" ht="17.25" thickBot="1">
      <c r="B90" s="476"/>
      <c r="C90" s="476"/>
      <c r="D90" s="535" t="s">
        <v>1092</v>
      </c>
      <c r="E90" s="535"/>
      <c r="F90" s="535"/>
      <c r="G90" s="476"/>
      <c r="H90" s="476"/>
      <c r="I90" s="476"/>
      <c r="J90" s="476"/>
      <c r="K90" s="536" t="s">
        <v>1093</v>
      </c>
      <c r="L90" s="536"/>
      <c r="M90" s="536"/>
      <c r="N90" s="536"/>
      <c r="O90" s="479"/>
      <c r="P90" s="478"/>
      <c r="Y90" s="462"/>
    </row>
    <row r="91" spans="2:16" s="463" customFormat="1" ht="16.5" customHeight="1" thickTop="1">
      <c r="B91" s="479"/>
      <c r="C91" s="480" t="s">
        <v>144</v>
      </c>
      <c r="D91" s="481" t="s">
        <v>859</v>
      </c>
      <c r="E91" s="482" t="s">
        <v>858</v>
      </c>
      <c r="F91" s="482" t="s">
        <v>857</v>
      </c>
      <c r="G91" s="483"/>
      <c r="H91" s="477"/>
      <c r="I91" s="479"/>
      <c r="J91" s="514" t="s">
        <v>848</v>
      </c>
      <c r="K91" s="514" t="s">
        <v>847</v>
      </c>
      <c r="L91" s="537" t="s">
        <v>846</v>
      </c>
      <c r="M91" s="537"/>
      <c r="N91" s="537"/>
      <c r="O91" s="537"/>
      <c r="P91" s="477"/>
    </row>
    <row r="92" spans="2:16" s="463" customFormat="1" ht="15.75" customHeight="1">
      <c r="B92" s="487"/>
      <c r="C92" s="484"/>
      <c r="D92" s="479" t="s">
        <v>856</v>
      </c>
      <c r="E92" s="485" t="s">
        <v>855</v>
      </c>
      <c r="F92" s="485" t="s">
        <v>854</v>
      </c>
      <c r="G92" s="486"/>
      <c r="H92" s="476"/>
      <c r="I92" s="479"/>
      <c r="J92" s="514" t="s">
        <v>845</v>
      </c>
      <c r="K92" s="514" t="s">
        <v>844</v>
      </c>
      <c r="L92" s="514" t="s">
        <v>134</v>
      </c>
      <c r="M92" s="514" t="s">
        <v>135</v>
      </c>
      <c r="N92" s="514"/>
      <c r="O92" s="514"/>
      <c r="P92" s="464"/>
    </row>
    <row r="93" spans="2:16" s="463" customFormat="1" ht="17.25" customHeight="1">
      <c r="B93" s="479"/>
      <c r="C93" s="484"/>
      <c r="D93" s="479" t="s">
        <v>853</v>
      </c>
      <c r="E93" s="479" t="s">
        <v>852</v>
      </c>
      <c r="F93" s="479" t="s">
        <v>851</v>
      </c>
      <c r="G93" s="486"/>
      <c r="H93" s="476"/>
      <c r="I93" s="479"/>
      <c r="J93" s="495">
        <v>0.375</v>
      </c>
      <c r="K93" s="514">
        <v>1</v>
      </c>
      <c r="L93" s="514" t="s">
        <v>1094</v>
      </c>
      <c r="M93" s="514"/>
      <c r="N93" s="514"/>
      <c r="O93" s="514"/>
      <c r="P93" s="464"/>
    </row>
    <row r="94" spans="2:16" s="463" customFormat="1" ht="17.25" customHeight="1" thickBot="1">
      <c r="B94" s="479"/>
      <c r="C94" s="488"/>
      <c r="D94" s="489" t="s">
        <v>850</v>
      </c>
      <c r="E94" s="490" t="s">
        <v>153</v>
      </c>
      <c r="F94" s="490" t="s">
        <v>849</v>
      </c>
      <c r="G94" s="491"/>
      <c r="H94" s="476"/>
      <c r="I94" s="479"/>
      <c r="J94" s="495">
        <v>0.3888888888888889</v>
      </c>
      <c r="K94" s="514">
        <v>2</v>
      </c>
      <c r="L94" s="514" t="s">
        <v>204</v>
      </c>
      <c r="M94" s="514"/>
      <c r="N94" s="514"/>
      <c r="O94" s="514"/>
      <c r="P94" s="464"/>
    </row>
    <row r="95" spans="2:16" s="463" customFormat="1" ht="16.5" customHeight="1" thickTop="1">
      <c r="B95" s="479"/>
      <c r="C95" s="479"/>
      <c r="D95" s="479"/>
      <c r="E95" s="479"/>
      <c r="F95" s="479"/>
      <c r="G95" s="476"/>
      <c r="H95" s="476"/>
      <c r="I95" s="479"/>
      <c r="J95" s="495">
        <v>0.402777777777778</v>
      </c>
      <c r="K95" s="514">
        <v>3</v>
      </c>
      <c r="L95" s="514" t="s">
        <v>206</v>
      </c>
      <c r="M95" s="514"/>
      <c r="N95" s="496"/>
      <c r="O95" s="496"/>
      <c r="P95" s="464"/>
    </row>
    <row r="96" spans="2:16" s="463" customFormat="1" ht="15.75" customHeight="1">
      <c r="B96" s="514" t="s">
        <v>848</v>
      </c>
      <c r="C96" s="514" t="s">
        <v>847</v>
      </c>
      <c r="D96" s="537" t="s">
        <v>949</v>
      </c>
      <c r="E96" s="537"/>
      <c r="F96" s="537"/>
      <c r="G96" s="537"/>
      <c r="H96" s="476"/>
      <c r="I96" s="479"/>
      <c r="J96" s="495">
        <v>0.416666666666667</v>
      </c>
      <c r="K96" s="514">
        <v>4</v>
      </c>
      <c r="L96" s="514" t="s">
        <v>208</v>
      </c>
      <c r="M96" s="514"/>
      <c r="N96" s="497"/>
      <c r="O96" s="496"/>
      <c r="P96" s="464"/>
    </row>
    <row r="97" spans="2:16" s="463" customFormat="1" ht="15.75" customHeight="1">
      <c r="B97" s="514" t="s">
        <v>845</v>
      </c>
      <c r="C97" s="514" t="s">
        <v>844</v>
      </c>
      <c r="D97" s="514" t="s">
        <v>134</v>
      </c>
      <c r="E97" s="514" t="s">
        <v>135</v>
      </c>
      <c r="F97" s="514"/>
      <c r="G97" s="514"/>
      <c r="H97" s="476"/>
      <c r="I97" s="479"/>
      <c r="J97" s="495"/>
      <c r="K97" s="514"/>
      <c r="L97" s="514"/>
      <c r="M97" s="496"/>
      <c r="N97" s="497"/>
      <c r="O97" s="497"/>
      <c r="P97" s="464"/>
    </row>
    <row r="98" spans="2:16" s="463" customFormat="1" ht="15.75" customHeight="1">
      <c r="B98" s="495">
        <v>0.5833333333333334</v>
      </c>
      <c r="C98" s="514">
        <v>1</v>
      </c>
      <c r="D98" s="514" t="s">
        <v>1095</v>
      </c>
      <c r="E98" s="514" t="s">
        <v>1096</v>
      </c>
      <c r="F98" s="514"/>
      <c r="G98" s="514"/>
      <c r="H98" s="476"/>
      <c r="I98" s="476"/>
      <c r="J98" s="537" t="s">
        <v>843</v>
      </c>
      <c r="K98" s="537"/>
      <c r="L98" s="537"/>
      <c r="M98" s="537"/>
      <c r="N98" s="537"/>
      <c r="O98" s="537"/>
      <c r="P98" s="464"/>
    </row>
    <row r="99" spans="2:25" s="463" customFormat="1" ht="15.75" customHeight="1">
      <c r="B99" s="495">
        <v>0.5972222222222222</v>
      </c>
      <c r="C99" s="514">
        <v>2</v>
      </c>
      <c r="D99" s="514" t="s">
        <v>1097</v>
      </c>
      <c r="E99" s="514" t="s">
        <v>1098</v>
      </c>
      <c r="F99" s="514"/>
      <c r="G99" s="514"/>
      <c r="H99" s="476"/>
      <c r="I99" s="476"/>
      <c r="J99" s="495">
        <v>0.5625</v>
      </c>
      <c r="K99" s="514">
        <v>5</v>
      </c>
      <c r="L99" s="514" t="s">
        <v>209</v>
      </c>
      <c r="M99" s="514"/>
      <c r="N99" s="514"/>
      <c r="O99" s="514"/>
      <c r="P99" s="464"/>
      <c r="Y99" s="462"/>
    </row>
    <row r="100" spans="2:25" s="463" customFormat="1" ht="15.75" customHeight="1">
      <c r="B100" s="495">
        <v>0.611111111111111</v>
      </c>
      <c r="C100" s="514">
        <v>3</v>
      </c>
      <c r="D100" s="514" t="s">
        <v>1099</v>
      </c>
      <c r="E100" s="514" t="s">
        <v>1100</v>
      </c>
      <c r="F100" s="496"/>
      <c r="G100" s="495"/>
      <c r="H100" s="476"/>
      <c r="I100" s="476"/>
      <c r="J100" s="495">
        <v>0.5763888888888888</v>
      </c>
      <c r="K100" s="514">
        <v>6</v>
      </c>
      <c r="L100" s="514" t="s">
        <v>211</v>
      </c>
      <c r="M100" s="514"/>
      <c r="N100" s="514"/>
      <c r="O100" s="514"/>
      <c r="P100" s="464"/>
      <c r="Y100" s="462"/>
    </row>
    <row r="101" spans="2:25" s="463" customFormat="1" ht="15.75" customHeight="1">
      <c r="B101" s="495">
        <v>0.625</v>
      </c>
      <c r="C101" s="514">
        <v>4</v>
      </c>
      <c r="D101" s="514" t="s">
        <v>1101</v>
      </c>
      <c r="E101" s="514" t="s">
        <v>1102</v>
      </c>
      <c r="F101" s="514"/>
      <c r="G101" s="495"/>
      <c r="H101" s="476"/>
      <c r="I101" s="479"/>
      <c r="J101" s="495">
        <v>0.5902777777777778</v>
      </c>
      <c r="K101" s="514">
        <v>7</v>
      </c>
      <c r="L101" s="514" t="s">
        <v>213</v>
      </c>
      <c r="M101" s="514"/>
      <c r="N101" s="514"/>
      <c r="O101" s="514"/>
      <c r="P101" s="464"/>
      <c r="Y101" s="462"/>
    </row>
    <row r="102" spans="2:25" s="463" customFormat="1" ht="15.75" customHeight="1">
      <c r="B102" s="495"/>
      <c r="C102" s="514"/>
      <c r="D102" s="496"/>
      <c r="E102" s="496"/>
      <c r="F102" s="496"/>
      <c r="G102" s="514"/>
      <c r="H102" s="476"/>
      <c r="I102" s="479"/>
      <c r="J102" s="495">
        <v>0.6041666666666666</v>
      </c>
      <c r="K102" s="514">
        <v>8</v>
      </c>
      <c r="L102" s="514" t="s">
        <v>216</v>
      </c>
      <c r="M102" s="514"/>
      <c r="N102" s="514"/>
      <c r="O102" s="514"/>
      <c r="P102" s="464"/>
      <c r="Y102" s="462"/>
    </row>
    <row r="103" spans="2:25" s="463" customFormat="1" ht="15.75" customHeight="1">
      <c r="B103" s="495"/>
      <c r="C103" s="514"/>
      <c r="D103" s="514"/>
      <c r="E103" s="514"/>
      <c r="F103" s="514"/>
      <c r="G103" s="514"/>
      <c r="H103" s="476"/>
      <c r="I103" s="476"/>
      <c r="J103" s="495"/>
      <c r="K103" s="514"/>
      <c r="L103" s="514"/>
      <c r="M103" s="496"/>
      <c r="N103" s="497"/>
      <c r="O103" s="496"/>
      <c r="P103" s="464"/>
      <c r="Y103" s="462"/>
    </row>
    <row r="104" spans="2:16" s="463" customFormat="1" ht="16.5" customHeight="1">
      <c r="B104" s="479"/>
      <c r="C104" s="478"/>
      <c r="D104" s="479"/>
      <c r="E104" s="479"/>
      <c r="F104" s="479"/>
      <c r="G104" s="476"/>
      <c r="H104" s="476"/>
      <c r="I104" s="476"/>
      <c r="J104" s="476"/>
      <c r="K104" s="476"/>
      <c r="L104" s="476"/>
      <c r="M104" s="476"/>
      <c r="N104" s="476"/>
      <c r="O104" s="476"/>
      <c r="P104" s="464"/>
    </row>
    <row r="105" spans="2:16" s="463" customFormat="1" ht="15.75">
      <c r="B105" s="479"/>
      <c r="C105" s="478"/>
      <c r="D105" s="479"/>
      <c r="E105" s="479"/>
      <c r="F105" s="479"/>
      <c r="G105" s="476"/>
      <c r="H105" s="476"/>
      <c r="I105" s="476"/>
      <c r="J105" s="476"/>
      <c r="K105" s="476"/>
      <c r="L105" s="476"/>
      <c r="M105" s="476"/>
      <c r="N105" s="476"/>
      <c r="O105" s="476"/>
      <c r="P105" s="464"/>
    </row>
    <row r="106" spans="2:25" s="463" customFormat="1" ht="17.25" customHeight="1" thickBot="1">
      <c r="B106" s="479"/>
      <c r="C106" s="476"/>
      <c r="D106" s="535" t="s">
        <v>1103</v>
      </c>
      <c r="E106" s="535"/>
      <c r="F106" s="535"/>
      <c r="G106" s="476"/>
      <c r="H106" s="476"/>
      <c r="I106" s="476"/>
      <c r="J106" s="476"/>
      <c r="K106" s="536" t="s">
        <v>1104</v>
      </c>
      <c r="L106" s="536"/>
      <c r="M106" s="536"/>
      <c r="N106" s="536"/>
      <c r="O106" s="479"/>
      <c r="P106" s="464"/>
      <c r="Y106" s="462"/>
    </row>
    <row r="107" spans="2:25" s="463" customFormat="1" ht="16.5" thickTop="1">
      <c r="B107" s="479"/>
      <c r="C107" s="480" t="s">
        <v>144</v>
      </c>
      <c r="D107" s="481" t="s">
        <v>859</v>
      </c>
      <c r="E107" s="482" t="s">
        <v>858</v>
      </c>
      <c r="F107" s="482" t="s">
        <v>857</v>
      </c>
      <c r="G107" s="483"/>
      <c r="H107" s="476"/>
      <c r="I107" s="476"/>
      <c r="J107" s="471" t="s">
        <v>848</v>
      </c>
      <c r="K107" s="471" t="s">
        <v>847</v>
      </c>
      <c r="L107" s="548" t="s">
        <v>846</v>
      </c>
      <c r="M107" s="548"/>
      <c r="N107" s="548"/>
      <c r="O107" s="548"/>
      <c r="P107" s="464"/>
      <c r="Y107" s="462"/>
    </row>
    <row r="108" spans="2:16" s="463" customFormat="1" ht="15.75">
      <c r="B108" s="487"/>
      <c r="C108" s="484"/>
      <c r="D108" s="479" t="s">
        <v>856</v>
      </c>
      <c r="E108" s="485" t="s">
        <v>855</v>
      </c>
      <c r="F108" s="485" t="s">
        <v>854</v>
      </c>
      <c r="G108" s="486"/>
      <c r="H108" s="476"/>
      <c r="I108" s="476"/>
      <c r="J108" s="471" t="s">
        <v>845</v>
      </c>
      <c r="K108" s="471" t="s">
        <v>844</v>
      </c>
      <c r="L108" s="471" t="s">
        <v>134</v>
      </c>
      <c r="M108" s="471" t="s">
        <v>135</v>
      </c>
      <c r="N108" s="471"/>
      <c r="O108" s="471"/>
      <c r="P108" s="464"/>
    </row>
    <row r="109" spans="2:16" s="463" customFormat="1" ht="15.75">
      <c r="B109" s="479"/>
      <c r="C109" s="484"/>
      <c r="D109" s="479" t="s">
        <v>853</v>
      </c>
      <c r="E109" s="479" t="s">
        <v>852</v>
      </c>
      <c r="F109" s="479" t="s">
        <v>851</v>
      </c>
      <c r="G109" s="486"/>
      <c r="H109" s="476"/>
      <c r="I109" s="479"/>
      <c r="J109" s="472">
        <v>0.375</v>
      </c>
      <c r="K109" s="471">
        <v>1</v>
      </c>
      <c r="L109" s="471" t="s">
        <v>1105</v>
      </c>
      <c r="M109" s="471" t="s">
        <v>1106</v>
      </c>
      <c r="N109" s="473"/>
      <c r="O109" s="474"/>
      <c r="P109" s="464"/>
    </row>
    <row r="110" spans="2:16" s="463" customFormat="1" ht="16.5" thickBot="1">
      <c r="B110" s="479"/>
      <c r="C110" s="488"/>
      <c r="D110" s="489" t="s">
        <v>850</v>
      </c>
      <c r="E110" s="490" t="s">
        <v>153</v>
      </c>
      <c r="F110" s="490" t="s">
        <v>849</v>
      </c>
      <c r="G110" s="491"/>
      <c r="H110" s="476"/>
      <c r="I110" s="479"/>
      <c r="J110" s="472">
        <v>0.3888888888888889</v>
      </c>
      <c r="K110" s="471">
        <v>2</v>
      </c>
      <c r="L110" s="471" t="s">
        <v>1107</v>
      </c>
      <c r="M110" s="471" t="s">
        <v>1108</v>
      </c>
      <c r="N110" s="473"/>
      <c r="O110" s="474"/>
      <c r="P110" s="464"/>
    </row>
    <row r="111" spans="2:16" s="463" customFormat="1" ht="16.5" customHeight="1" thickTop="1">
      <c r="B111" s="479"/>
      <c r="C111" s="479"/>
      <c r="D111" s="479"/>
      <c r="E111" s="479"/>
      <c r="F111" s="479"/>
      <c r="G111" s="476"/>
      <c r="H111" s="476"/>
      <c r="I111" s="479"/>
      <c r="J111" s="472">
        <v>0.402777777777778</v>
      </c>
      <c r="K111" s="471">
        <v>3</v>
      </c>
      <c r="L111" s="471" t="s">
        <v>147</v>
      </c>
      <c r="M111" s="471" t="s">
        <v>210</v>
      </c>
      <c r="N111" s="473"/>
      <c r="O111" s="473"/>
      <c r="P111" s="464"/>
    </row>
    <row r="112" spans="2:16" s="463" customFormat="1" ht="15.75">
      <c r="B112" s="471" t="s">
        <v>848</v>
      </c>
      <c r="C112" s="471" t="s">
        <v>847</v>
      </c>
      <c r="D112" s="548" t="s">
        <v>846</v>
      </c>
      <c r="E112" s="548"/>
      <c r="F112" s="548"/>
      <c r="G112" s="548"/>
      <c r="H112" s="476"/>
      <c r="I112" s="479"/>
      <c r="J112" s="472">
        <v>0.416666666666667</v>
      </c>
      <c r="K112" s="471">
        <v>4</v>
      </c>
      <c r="L112" s="471" t="s">
        <v>145</v>
      </c>
      <c r="M112" s="471" t="s">
        <v>214</v>
      </c>
      <c r="N112" s="473"/>
      <c r="O112" s="473"/>
      <c r="P112" s="464"/>
    </row>
    <row r="113" spans="2:16" s="463" customFormat="1" ht="15.75">
      <c r="B113" s="471" t="s">
        <v>845</v>
      </c>
      <c r="C113" s="471" t="s">
        <v>844</v>
      </c>
      <c r="D113" s="471" t="s">
        <v>134</v>
      </c>
      <c r="E113" s="471" t="s">
        <v>135</v>
      </c>
      <c r="F113" s="471"/>
      <c r="G113" s="471"/>
      <c r="H113" s="476"/>
      <c r="I113" s="479"/>
      <c r="J113" s="472"/>
      <c r="K113" s="471"/>
      <c r="L113" s="471"/>
      <c r="M113" s="471"/>
      <c r="N113" s="474"/>
      <c r="O113" s="474"/>
      <c r="P113" s="464"/>
    </row>
    <row r="114" spans="2:16" s="463" customFormat="1" ht="15.75">
      <c r="B114" s="472">
        <v>0.5833333333333334</v>
      </c>
      <c r="C114" s="471">
        <v>1</v>
      </c>
      <c r="D114" s="471" t="s">
        <v>227</v>
      </c>
      <c r="E114" s="471" t="s">
        <v>229</v>
      </c>
      <c r="F114" s="471"/>
      <c r="G114" s="471"/>
      <c r="H114" s="476"/>
      <c r="I114" s="476"/>
      <c r="J114" s="548" t="s">
        <v>843</v>
      </c>
      <c r="K114" s="548"/>
      <c r="L114" s="548"/>
      <c r="M114" s="548"/>
      <c r="N114" s="548"/>
      <c r="O114" s="548"/>
      <c r="P114" s="464"/>
    </row>
    <row r="115" spans="2:16" s="463" customFormat="1" ht="15.75">
      <c r="B115" s="472">
        <v>0.5972222222222222</v>
      </c>
      <c r="C115" s="471">
        <v>2</v>
      </c>
      <c r="D115" s="471" t="s">
        <v>233</v>
      </c>
      <c r="E115" s="471" t="s">
        <v>231</v>
      </c>
      <c r="F115" s="471"/>
      <c r="G115" s="471"/>
      <c r="H115" s="476"/>
      <c r="I115" s="479"/>
      <c r="J115" s="472">
        <v>0.5625</v>
      </c>
      <c r="K115" s="471">
        <v>5</v>
      </c>
      <c r="L115" s="471" t="s">
        <v>1109</v>
      </c>
      <c r="M115" s="471" t="s">
        <v>228</v>
      </c>
      <c r="N115" s="474"/>
      <c r="O115" s="474"/>
      <c r="P115" s="464"/>
    </row>
    <row r="116" spans="2:16" s="463" customFormat="1" ht="15.75">
      <c r="B116" s="472">
        <v>0.611111111111111</v>
      </c>
      <c r="C116" s="471">
        <v>3</v>
      </c>
      <c r="D116" s="471" t="s">
        <v>235</v>
      </c>
      <c r="E116" s="471" t="s">
        <v>237</v>
      </c>
      <c r="F116" s="471"/>
      <c r="G116" s="474"/>
      <c r="H116" s="476"/>
      <c r="I116" s="479"/>
      <c r="J116" s="472">
        <v>0.5763888888888888</v>
      </c>
      <c r="K116" s="471">
        <v>6</v>
      </c>
      <c r="L116" s="471" t="s">
        <v>1110</v>
      </c>
      <c r="M116" s="471" t="s">
        <v>232</v>
      </c>
      <c r="N116" s="473"/>
      <c r="O116" s="474"/>
      <c r="P116" s="464"/>
    </row>
    <row r="117" spans="2:16" s="463" customFormat="1" ht="15.75">
      <c r="B117" s="472">
        <v>0.625</v>
      </c>
      <c r="C117" s="471">
        <v>4</v>
      </c>
      <c r="D117" s="471" t="s">
        <v>242</v>
      </c>
      <c r="E117" s="471" t="s">
        <v>239</v>
      </c>
      <c r="F117" s="471"/>
      <c r="G117" s="474"/>
      <c r="H117" s="476"/>
      <c r="I117" s="479"/>
      <c r="J117" s="472">
        <v>0.5902777777777778</v>
      </c>
      <c r="K117" s="471">
        <v>7</v>
      </c>
      <c r="L117" s="471" t="s">
        <v>1111</v>
      </c>
      <c r="M117" s="471" t="s">
        <v>236</v>
      </c>
      <c r="N117" s="473"/>
      <c r="O117" s="473"/>
      <c r="P117" s="464"/>
    </row>
    <row r="118" spans="2:16" s="463" customFormat="1" ht="15.75">
      <c r="B118" s="472"/>
      <c r="C118" s="471"/>
      <c r="D118" s="471"/>
      <c r="E118" s="474"/>
      <c r="F118" s="474"/>
      <c r="G118" s="471"/>
      <c r="H118" s="476"/>
      <c r="I118" s="479"/>
      <c r="J118" s="472">
        <v>0.6041666666666666</v>
      </c>
      <c r="K118" s="471">
        <v>8</v>
      </c>
      <c r="L118" s="471" t="s">
        <v>1112</v>
      </c>
      <c r="M118" s="471" t="s">
        <v>240</v>
      </c>
      <c r="N118" s="473"/>
      <c r="O118" s="474"/>
      <c r="P118" s="464"/>
    </row>
    <row r="119" spans="2:16" s="463" customFormat="1" ht="15.75">
      <c r="B119" s="472"/>
      <c r="C119" s="471"/>
      <c r="D119" s="471"/>
      <c r="E119" s="471"/>
      <c r="F119" s="471"/>
      <c r="G119" s="473"/>
      <c r="H119" s="476"/>
      <c r="I119" s="476"/>
      <c r="J119" s="472"/>
      <c r="K119" s="471"/>
      <c r="L119" s="471"/>
      <c r="M119" s="471"/>
      <c r="N119" s="473"/>
      <c r="O119" s="474"/>
      <c r="P119" s="464"/>
    </row>
    <row r="120" spans="2:16" s="463" customFormat="1" ht="15.75">
      <c r="B120" s="487"/>
      <c r="C120" s="479"/>
      <c r="D120" s="479"/>
      <c r="E120" s="479"/>
      <c r="F120" s="479"/>
      <c r="G120" s="476"/>
      <c r="H120" s="476"/>
      <c r="I120" s="476"/>
      <c r="J120" s="487"/>
      <c r="K120" s="479"/>
      <c r="L120" s="479"/>
      <c r="M120" s="485"/>
      <c r="N120" s="476"/>
      <c r="O120" s="485"/>
      <c r="P120" s="464"/>
    </row>
    <row r="121" spans="2:16" s="463" customFormat="1" ht="15.75">
      <c r="B121" s="476"/>
      <c r="C121" s="478"/>
      <c r="D121" s="479"/>
      <c r="E121" s="479"/>
      <c r="F121" s="479"/>
      <c r="G121" s="479"/>
      <c r="H121" s="476"/>
      <c r="I121" s="476"/>
      <c r="J121" s="476"/>
      <c r="K121" s="476"/>
      <c r="L121" s="476"/>
      <c r="M121" s="476"/>
      <c r="N121" s="476"/>
      <c r="O121" s="476"/>
      <c r="P121" s="464"/>
    </row>
    <row r="122" spans="2:16" s="463" customFormat="1" ht="17.25" customHeight="1" thickBot="1">
      <c r="B122" s="479"/>
      <c r="C122" s="476"/>
      <c r="D122" s="535" t="s">
        <v>1113</v>
      </c>
      <c r="E122" s="535"/>
      <c r="F122" s="535"/>
      <c r="G122" s="476"/>
      <c r="H122" s="506"/>
      <c r="I122" s="476"/>
      <c r="J122" s="476"/>
      <c r="K122" s="536" t="s">
        <v>1114</v>
      </c>
      <c r="L122" s="536"/>
      <c r="M122" s="536"/>
      <c r="N122" s="536"/>
      <c r="O122" s="479"/>
      <c r="P122" s="506"/>
    </row>
    <row r="123" spans="2:16" s="463" customFormat="1" ht="16.5" thickTop="1">
      <c r="B123" s="479"/>
      <c r="C123" s="480" t="s">
        <v>144</v>
      </c>
      <c r="D123" s="481" t="s">
        <v>859</v>
      </c>
      <c r="E123" s="482" t="s">
        <v>858</v>
      </c>
      <c r="F123" s="482" t="s">
        <v>857</v>
      </c>
      <c r="G123" s="483"/>
      <c r="H123" s="476"/>
      <c r="I123" s="479"/>
      <c r="J123" s="539" t="s">
        <v>1115</v>
      </c>
      <c r="K123" s="540"/>
      <c r="L123" s="540"/>
      <c r="M123" s="540"/>
      <c r="N123" s="540"/>
      <c r="O123" s="541"/>
      <c r="P123" s="464"/>
    </row>
    <row r="124" spans="2:16" s="463" customFormat="1" ht="15.75">
      <c r="B124" s="487"/>
      <c r="C124" s="484"/>
      <c r="D124" s="479" t="s">
        <v>856</v>
      </c>
      <c r="E124" s="485" t="s">
        <v>855</v>
      </c>
      <c r="F124" s="485" t="s">
        <v>854</v>
      </c>
      <c r="G124" s="486"/>
      <c r="H124" s="476"/>
      <c r="I124" s="476"/>
      <c r="J124" s="542"/>
      <c r="K124" s="543"/>
      <c r="L124" s="543"/>
      <c r="M124" s="543"/>
      <c r="N124" s="543"/>
      <c r="O124" s="544"/>
      <c r="P124" s="464"/>
    </row>
    <row r="125" spans="2:16" s="463" customFormat="1" ht="15.75">
      <c r="B125" s="479"/>
      <c r="C125" s="484"/>
      <c r="D125" s="479" t="s">
        <v>853</v>
      </c>
      <c r="E125" s="479" t="s">
        <v>852</v>
      </c>
      <c r="F125" s="479" t="s">
        <v>851</v>
      </c>
      <c r="G125" s="486"/>
      <c r="H125" s="476"/>
      <c r="I125" s="476"/>
      <c r="J125" s="542"/>
      <c r="K125" s="543"/>
      <c r="L125" s="543"/>
      <c r="M125" s="543"/>
      <c r="N125" s="543"/>
      <c r="O125" s="544"/>
      <c r="P125" s="464"/>
    </row>
    <row r="126" spans="2:16" s="463" customFormat="1" ht="16.5" thickBot="1">
      <c r="B126" s="479"/>
      <c r="C126" s="488"/>
      <c r="D126" s="489" t="s">
        <v>850</v>
      </c>
      <c r="E126" s="490" t="s">
        <v>153</v>
      </c>
      <c r="F126" s="490" t="s">
        <v>849</v>
      </c>
      <c r="G126" s="491"/>
      <c r="H126" s="476"/>
      <c r="I126" s="476"/>
      <c r="J126" s="542"/>
      <c r="K126" s="543"/>
      <c r="L126" s="543"/>
      <c r="M126" s="543"/>
      <c r="N126" s="543"/>
      <c r="O126" s="544"/>
      <c r="P126" s="464"/>
    </row>
    <row r="127" spans="2:16" s="463" customFormat="1" ht="16.5" customHeight="1" thickTop="1">
      <c r="B127" s="479"/>
      <c r="C127" s="479"/>
      <c r="D127" s="479"/>
      <c r="E127" s="479"/>
      <c r="F127" s="479"/>
      <c r="G127" s="476"/>
      <c r="H127" s="476"/>
      <c r="I127" s="479"/>
      <c r="J127" s="542"/>
      <c r="K127" s="543"/>
      <c r="L127" s="543"/>
      <c r="M127" s="543"/>
      <c r="N127" s="543"/>
      <c r="O127" s="544"/>
      <c r="P127" s="464"/>
    </row>
    <row r="128" spans="2:16" s="463" customFormat="1" ht="15.75">
      <c r="B128" s="539" t="s">
        <v>1115</v>
      </c>
      <c r="C128" s="540"/>
      <c r="D128" s="540"/>
      <c r="E128" s="540"/>
      <c r="F128" s="540"/>
      <c r="G128" s="541"/>
      <c r="H128" s="476"/>
      <c r="I128" s="479"/>
      <c r="J128" s="542"/>
      <c r="K128" s="543"/>
      <c r="L128" s="543"/>
      <c r="M128" s="543"/>
      <c r="N128" s="543"/>
      <c r="O128" s="544"/>
      <c r="P128" s="464"/>
    </row>
    <row r="129" spans="2:16" s="463" customFormat="1" ht="15.75">
      <c r="B129" s="542"/>
      <c r="C129" s="543"/>
      <c r="D129" s="543"/>
      <c r="E129" s="543"/>
      <c r="F129" s="543"/>
      <c r="G129" s="544"/>
      <c r="H129" s="476"/>
      <c r="I129" s="479"/>
      <c r="J129" s="542"/>
      <c r="K129" s="543"/>
      <c r="L129" s="543"/>
      <c r="M129" s="543"/>
      <c r="N129" s="543"/>
      <c r="O129" s="544"/>
      <c r="P129" s="464"/>
    </row>
    <row r="130" spans="2:16" s="463" customFormat="1" ht="16.5" customHeight="1">
      <c r="B130" s="542"/>
      <c r="C130" s="543"/>
      <c r="D130" s="543"/>
      <c r="E130" s="543"/>
      <c r="F130" s="543"/>
      <c r="G130" s="544"/>
      <c r="H130" s="476"/>
      <c r="I130" s="479"/>
      <c r="J130" s="542"/>
      <c r="K130" s="543"/>
      <c r="L130" s="543"/>
      <c r="M130" s="543"/>
      <c r="N130" s="543"/>
      <c r="O130" s="544"/>
      <c r="P130" s="464"/>
    </row>
    <row r="131" spans="2:16" s="463" customFormat="1" ht="15.75">
      <c r="B131" s="542"/>
      <c r="C131" s="543"/>
      <c r="D131" s="543"/>
      <c r="E131" s="543"/>
      <c r="F131" s="543"/>
      <c r="G131" s="544"/>
      <c r="H131" s="476"/>
      <c r="I131" s="479"/>
      <c r="J131" s="542"/>
      <c r="K131" s="543"/>
      <c r="L131" s="543"/>
      <c r="M131" s="543"/>
      <c r="N131" s="543"/>
      <c r="O131" s="544"/>
      <c r="P131" s="464"/>
    </row>
    <row r="132" spans="2:16" s="463" customFormat="1" ht="15.75">
      <c r="B132" s="542"/>
      <c r="C132" s="543"/>
      <c r="D132" s="543"/>
      <c r="E132" s="543"/>
      <c r="F132" s="543"/>
      <c r="G132" s="544"/>
      <c r="H132" s="476"/>
      <c r="I132" s="479"/>
      <c r="J132" s="542"/>
      <c r="K132" s="543"/>
      <c r="L132" s="543"/>
      <c r="M132" s="543"/>
      <c r="N132" s="543"/>
      <c r="O132" s="544"/>
      <c r="P132" s="464"/>
    </row>
    <row r="133" spans="2:16" s="463" customFormat="1" ht="15.75">
      <c r="B133" s="542"/>
      <c r="C133" s="543"/>
      <c r="D133" s="543"/>
      <c r="E133" s="543"/>
      <c r="F133" s="543"/>
      <c r="G133" s="544"/>
      <c r="H133" s="476"/>
      <c r="I133" s="479" t="s">
        <v>1116</v>
      </c>
      <c r="J133" s="542"/>
      <c r="K133" s="543"/>
      <c r="L133" s="543"/>
      <c r="M133" s="543"/>
      <c r="N133" s="543"/>
      <c r="O133" s="544"/>
      <c r="P133" s="464"/>
    </row>
    <row r="134" spans="2:16" s="463" customFormat="1" ht="15.75">
      <c r="B134" s="542"/>
      <c r="C134" s="543"/>
      <c r="D134" s="543"/>
      <c r="E134" s="543"/>
      <c r="F134" s="543"/>
      <c r="G134" s="544"/>
      <c r="H134" s="476"/>
      <c r="I134" s="479"/>
      <c r="J134" s="542"/>
      <c r="K134" s="543"/>
      <c r="L134" s="543"/>
      <c r="M134" s="543"/>
      <c r="N134" s="543"/>
      <c r="O134" s="544"/>
      <c r="P134" s="464"/>
    </row>
    <row r="135" spans="2:16" s="463" customFormat="1" ht="15.75">
      <c r="B135" s="545"/>
      <c r="C135" s="546"/>
      <c r="D135" s="546"/>
      <c r="E135" s="546"/>
      <c r="F135" s="546"/>
      <c r="G135" s="547"/>
      <c r="H135" s="476"/>
      <c r="I135" s="476"/>
      <c r="J135" s="545"/>
      <c r="K135" s="546"/>
      <c r="L135" s="546"/>
      <c r="M135" s="546"/>
      <c r="N135" s="546"/>
      <c r="O135" s="547"/>
      <c r="P135" s="464"/>
    </row>
    <row r="136" spans="2:16" s="463" customFormat="1" ht="15.75">
      <c r="B136" s="476"/>
      <c r="C136" s="478"/>
      <c r="D136" s="479"/>
      <c r="E136" s="479"/>
      <c r="F136" s="479"/>
      <c r="G136" s="479"/>
      <c r="H136" s="476"/>
      <c r="I136" s="476"/>
      <c r="J136" s="476"/>
      <c r="K136" s="476"/>
      <c r="L136" s="476"/>
      <c r="M136" s="476"/>
      <c r="N136" s="476"/>
      <c r="O136" s="476"/>
      <c r="P136" s="464"/>
    </row>
    <row r="137" spans="2:16" s="463" customFormat="1" ht="15.75">
      <c r="B137" s="479"/>
      <c r="C137" s="478"/>
      <c r="D137" s="479"/>
      <c r="E137" s="479"/>
      <c r="F137" s="479"/>
      <c r="G137" s="476"/>
      <c r="H137" s="476"/>
      <c r="I137" s="476"/>
      <c r="J137" s="476"/>
      <c r="K137" s="476"/>
      <c r="L137" s="476"/>
      <c r="M137" s="476"/>
      <c r="N137" s="476"/>
      <c r="O137" s="476"/>
      <c r="P137" s="464"/>
    </row>
    <row r="138" spans="2:16" s="463" customFormat="1" ht="17.25" customHeight="1" thickBot="1">
      <c r="B138" s="479"/>
      <c r="C138" s="476"/>
      <c r="D138" s="535" t="s">
        <v>1117</v>
      </c>
      <c r="E138" s="535"/>
      <c r="F138" s="535"/>
      <c r="G138" s="476"/>
      <c r="H138" s="476"/>
      <c r="I138" s="476"/>
      <c r="J138" s="476"/>
      <c r="K138" s="536" t="s">
        <v>1118</v>
      </c>
      <c r="L138" s="536"/>
      <c r="M138" s="536"/>
      <c r="N138" s="536"/>
      <c r="O138" s="479"/>
      <c r="P138" s="478"/>
    </row>
    <row r="139" spans="2:16" s="463" customFormat="1" ht="16.5" thickTop="1">
      <c r="B139" s="479"/>
      <c r="C139" s="480" t="s">
        <v>144</v>
      </c>
      <c r="D139" s="481" t="s">
        <v>859</v>
      </c>
      <c r="E139" s="482" t="s">
        <v>858</v>
      </c>
      <c r="F139" s="482" t="s">
        <v>857</v>
      </c>
      <c r="G139" s="483"/>
      <c r="H139" s="478"/>
      <c r="I139" s="479"/>
      <c r="J139" s="471" t="s">
        <v>848</v>
      </c>
      <c r="K139" s="471" t="s">
        <v>847</v>
      </c>
      <c r="L139" s="548" t="s">
        <v>846</v>
      </c>
      <c r="M139" s="548"/>
      <c r="N139" s="548"/>
      <c r="O139" s="548"/>
      <c r="P139" s="464"/>
    </row>
    <row r="140" spans="2:16" s="463" customFormat="1" ht="16.5">
      <c r="B140" s="487"/>
      <c r="C140" s="484"/>
      <c r="D140" s="479" t="s">
        <v>856</v>
      </c>
      <c r="E140" s="485" t="s">
        <v>855</v>
      </c>
      <c r="F140" s="485" t="s">
        <v>854</v>
      </c>
      <c r="G140" s="486"/>
      <c r="H140" s="477"/>
      <c r="I140" s="479"/>
      <c r="J140" s="471" t="s">
        <v>845</v>
      </c>
      <c r="K140" s="471" t="s">
        <v>844</v>
      </c>
      <c r="L140" s="471" t="s">
        <v>134</v>
      </c>
      <c r="M140" s="471" t="s">
        <v>135</v>
      </c>
      <c r="N140" s="471"/>
      <c r="O140" s="471"/>
      <c r="P140" s="465"/>
    </row>
    <row r="141" spans="2:16" s="463" customFormat="1" ht="16.5">
      <c r="B141" s="479"/>
      <c r="C141" s="484"/>
      <c r="D141" s="479" t="s">
        <v>853</v>
      </c>
      <c r="E141" s="479" t="s">
        <v>852</v>
      </c>
      <c r="F141" s="479" t="s">
        <v>851</v>
      </c>
      <c r="G141" s="486"/>
      <c r="H141" s="507"/>
      <c r="I141" s="479"/>
      <c r="J141" s="472">
        <v>0.375</v>
      </c>
      <c r="K141" s="471">
        <v>1</v>
      </c>
      <c r="L141" s="471" t="s">
        <v>205</v>
      </c>
      <c r="M141" s="471"/>
      <c r="N141" s="473"/>
      <c r="O141" s="474"/>
      <c r="P141" s="464"/>
    </row>
    <row r="142" spans="2:16" s="463" customFormat="1" ht="17.25" thickBot="1">
      <c r="B142" s="479"/>
      <c r="C142" s="488"/>
      <c r="D142" s="489" t="s">
        <v>850</v>
      </c>
      <c r="E142" s="490" t="s">
        <v>153</v>
      </c>
      <c r="F142" s="490" t="s">
        <v>849</v>
      </c>
      <c r="G142" s="491"/>
      <c r="H142" s="507"/>
      <c r="I142" s="479"/>
      <c r="J142" s="472">
        <v>0.3888888888888889</v>
      </c>
      <c r="K142" s="471">
        <v>2</v>
      </c>
      <c r="L142" s="471" t="s">
        <v>212</v>
      </c>
      <c r="M142" s="471"/>
      <c r="N142" s="473"/>
      <c r="O142" s="474"/>
      <c r="P142" s="464"/>
    </row>
    <row r="143" spans="2:16" s="463" customFormat="1" ht="16.5" customHeight="1" thickTop="1">
      <c r="B143" s="479"/>
      <c r="C143" s="479"/>
      <c r="D143" s="479"/>
      <c r="E143" s="479"/>
      <c r="F143" s="479"/>
      <c r="G143" s="476"/>
      <c r="H143" s="476"/>
      <c r="I143" s="479"/>
      <c r="J143" s="472">
        <v>0.402777777777778</v>
      </c>
      <c r="K143" s="471">
        <v>3</v>
      </c>
      <c r="L143" s="471" t="s">
        <v>230</v>
      </c>
      <c r="M143" s="471"/>
      <c r="N143" s="473"/>
      <c r="O143" s="473"/>
      <c r="P143" s="464"/>
    </row>
    <row r="144" spans="2:16" s="463" customFormat="1" ht="15.75">
      <c r="B144" s="539" t="s">
        <v>1115</v>
      </c>
      <c r="C144" s="540"/>
      <c r="D144" s="540"/>
      <c r="E144" s="540"/>
      <c r="F144" s="540"/>
      <c r="G144" s="541"/>
      <c r="H144" s="476"/>
      <c r="I144" s="479"/>
      <c r="J144" s="472">
        <v>0.416666666666667</v>
      </c>
      <c r="K144" s="471">
        <v>4</v>
      </c>
      <c r="L144" s="471" t="s">
        <v>238</v>
      </c>
      <c r="M144" s="471"/>
      <c r="N144" s="473"/>
      <c r="O144" s="473"/>
      <c r="P144" s="464"/>
    </row>
    <row r="145" spans="2:16" s="463" customFormat="1" ht="15.75">
      <c r="B145" s="542"/>
      <c r="C145" s="543"/>
      <c r="D145" s="543"/>
      <c r="E145" s="543"/>
      <c r="F145" s="543"/>
      <c r="G145" s="544"/>
      <c r="H145" s="476"/>
      <c r="I145" s="479"/>
      <c r="J145" s="472"/>
      <c r="K145" s="471"/>
      <c r="L145" s="473"/>
      <c r="M145" s="471"/>
      <c r="N145" s="474"/>
      <c r="O145" s="474"/>
      <c r="P145" s="464"/>
    </row>
    <row r="146" spans="2:16" s="463" customFormat="1" ht="15.75">
      <c r="B146" s="542"/>
      <c r="C146" s="543"/>
      <c r="D146" s="543"/>
      <c r="E146" s="543"/>
      <c r="F146" s="543"/>
      <c r="G146" s="544"/>
      <c r="H146" s="476"/>
      <c r="I146" s="479"/>
      <c r="J146" s="548" t="s">
        <v>843</v>
      </c>
      <c r="K146" s="548"/>
      <c r="L146" s="548"/>
      <c r="M146" s="548"/>
      <c r="N146" s="548"/>
      <c r="O146" s="548"/>
      <c r="P146" s="464"/>
    </row>
    <row r="147" spans="2:16" s="463" customFormat="1" ht="15.75">
      <c r="B147" s="542"/>
      <c r="C147" s="543"/>
      <c r="D147" s="543"/>
      <c r="E147" s="543"/>
      <c r="F147" s="543"/>
      <c r="G147" s="544"/>
      <c r="H147" s="476"/>
      <c r="I147" s="479"/>
      <c r="J147" s="472">
        <v>0.5833333333333334</v>
      </c>
      <c r="K147" s="471">
        <v>5</v>
      </c>
      <c r="L147" s="471" t="s">
        <v>215</v>
      </c>
      <c r="M147" s="471"/>
      <c r="N147" s="474"/>
      <c r="O147" s="474"/>
      <c r="P147" s="464"/>
    </row>
    <row r="148" spans="2:16" s="463" customFormat="1" ht="15.75">
      <c r="B148" s="542"/>
      <c r="C148" s="543"/>
      <c r="D148" s="543"/>
      <c r="E148" s="543"/>
      <c r="F148" s="543"/>
      <c r="G148" s="544"/>
      <c r="H148" s="476"/>
      <c r="I148" s="479"/>
      <c r="J148" s="472">
        <v>0.5972222222222222</v>
      </c>
      <c r="K148" s="471">
        <v>6</v>
      </c>
      <c r="L148" s="471" t="s">
        <v>1119</v>
      </c>
      <c r="M148" s="471"/>
      <c r="N148" s="473"/>
      <c r="O148" s="474"/>
      <c r="P148" s="464"/>
    </row>
    <row r="149" spans="2:16" s="463" customFormat="1" ht="15.75">
      <c r="B149" s="542"/>
      <c r="C149" s="543"/>
      <c r="D149" s="543"/>
      <c r="E149" s="543"/>
      <c r="F149" s="543"/>
      <c r="G149" s="544"/>
      <c r="H149" s="476"/>
      <c r="I149" s="479"/>
      <c r="J149" s="472">
        <v>0.611111111111111</v>
      </c>
      <c r="K149" s="471">
        <v>7</v>
      </c>
      <c r="L149" s="471" t="s">
        <v>241</v>
      </c>
      <c r="M149" s="471"/>
      <c r="N149" s="473"/>
      <c r="O149" s="473"/>
      <c r="P149" s="464"/>
    </row>
    <row r="150" spans="2:16" s="463" customFormat="1" ht="15.75">
      <c r="B150" s="542"/>
      <c r="C150" s="543"/>
      <c r="D150" s="543"/>
      <c r="E150" s="543"/>
      <c r="F150" s="543"/>
      <c r="G150" s="544"/>
      <c r="H150" s="476"/>
      <c r="I150" s="479"/>
      <c r="J150" s="472">
        <v>0.625</v>
      </c>
      <c r="K150" s="471">
        <v>8</v>
      </c>
      <c r="L150" s="471" t="s">
        <v>234</v>
      </c>
      <c r="M150" s="471"/>
      <c r="N150" s="473"/>
      <c r="O150" s="474"/>
      <c r="P150" s="464"/>
    </row>
    <row r="151" spans="2:16" s="463" customFormat="1" ht="15.75">
      <c r="B151" s="545"/>
      <c r="C151" s="546"/>
      <c r="D151" s="546"/>
      <c r="E151" s="546"/>
      <c r="F151" s="546"/>
      <c r="G151" s="547"/>
      <c r="H151" s="476"/>
      <c r="I151" s="476"/>
      <c r="J151" s="472"/>
      <c r="K151" s="471"/>
      <c r="L151" s="471"/>
      <c r="M151" s="474"/>
      <c r="N151" s="473"/>
      <c r="O151" s="474"/>
      <c r="P151" s="464"/>
    </row>
    <row r="152" spans="2:16" s="463" customFormat="1" ht="15.75">
      <c r="B152" s="462"/>
      <c r="C152" s="464"/>
      <c r="H152" s="462"/>
      <c r="I152" s="462"/>
      <c r="J152" s="462"/>
      <c r="K152" s="462"/>
      <c r="N152" s="462"/>
      <c r="O152" s="462"/>
      <c r="P152" s="464"/>
    </row>
    <row r="153" spans="2:25" s="463" customFormat="1" ht="15.75">
      <c r="B153" s="476"/>
      <c r="C153" s="479"/>
      <c r="D153" s="479"/>
      <c r="E153" s="479"/>
      <c r="F153" s="479"/>
      <c r="G153" s="476"/>
      <c r="H153" s="476"/>
      <c r="I153" s="476"/>
      <c r="J153" s="476"/>
      <c r="K153" s="476"/>
      <c r="L153" s="476"/>
      <c r="M153" s="476"/>
      <c r="N153" s="476"/>
      <c r="O153" s="476"/>
      <c r="P153" s="464"/>
      <c r="Y153" s="462"/>
    </row>
    <row r="154" spans="2:25" s="463" customFormat="1" ht="15.75">
      <c r="B154" s="479"/>
      <c r="C154" s="478"/>
      <c r="D154" s="479"/>
      <c r="E154" s="479"/>
      <c r="F154" s="479"/>
      <c r="G154" s="476"/>
      <c r="H154" s="476"/>
      <c r="I154" s="476"/>
      <c r="J154" s="476"/>
      <c r="K154" s="476"/>
      <c r="L154" s="476"/>
      <c r="M154" s="476"/>
      <c r="N154" s="476"/>
      <c r="O154" s="476"/>
      <c r="P154" s="464"/>
      <c r="Y154" s="462"/>
    </row>
    <row r="155" spans="2:15" ht="15.75">
      <c r="B155" s="476"/>
      <c r="C155" s="479"/>
      <c r="D155" s="479"/>
      <c r="E155" s="479"/>
      <c r="F155" s="479"/>
      <c r="G155" s="476"/>
      <c r="H155" s="476"/>
      <c r="I155" s="476"/>
      <c r="J155" s="476"/>
      <c r="K155" s="476"/>
      <c r="L155" s="479"/>
      <c r="M155" s="479"/>
      <c r="N155" s="476"/>
      <c r="O155" s="476"/>
    </row>
    <row r="156" spans="2:15" ht="15.75">
      <c r="B156" s="476"/>
      <c r="C156" s="479"/>
      <c r="D156" s="479"/>
      <c r="E156" s="479"/>
      <c r="F156" s="479"/>
      <c r="G156" s="476"/>
      <c r="H156" s="476"/>
      <c r="I156" s="476"/>
      <c r="J156" s="476"/>
      <c r="K156" s="476"/>
      <c r="L156" s="479"/>
      <c r="M156" s="479"/>
      <c r="N156" s="476"/>
      <c r="O156" s="476"/>
    </row>
    <row r="157" spans="2:15" ht="15.75">
      <c r="B157" s="476"/>
      <c r="C157" s="479"/>
      <c r="D157" s="479"/>
      <c r="E157" s="479"/>
      <c r="F157" s="479"/>
      <c r="G157" s="476"/>
      <c r="H157" s="476"/>
      <c r="I157" s="476"/>
      <c r="J157" s="476"/>
      <c r="K157" s="476"/>
      <c r="L157" s="479"/>
      <c r="M157" s="479"/>
      <c r="N157" s="476"/>
      <c r="O157" s="476"/>
    </row>
    <row r="158" spans="2:15" ht="15.75">
      <c r="B158" s="476"/>
      <c r="C158" s="479"/>
      <c r="D158" s="479"/>
      <c r="E158" s="479"/>
      <c r="F158" s="479"/>
      <c r="G158" s="476"/>
      <c r="H158" s="476"/>
      <c r="I158" s="476"/>
      <c r="J158" s="476"/>
      <c r="K158" s="476"/>
      <c r="L158" s="479"/>
      <c r="M158" s="479"/>
      <c r="N158" s="476"/>
      <c r="O158" s="476"/>
    </row>
    <row r="159" spans="2:15" ht="15.75">
      <c r="B159" s="476"/>
      <c r="C159" s="479"/>
      <c r="D159" s="479"/>
      <c r="E159" s="479"/>
      <c r="F159" s="479"/>
      <c r="G159" s="476"/>
      <c r="H159" s="476"/>
      <c r="I159" s="476"/>
      <c r="J159" s="476"/>
      <c r="K159" s="476"/>
      <c r="L159" s="479"/>
      <c r="M159" s="479"/>
      <c r="N159" s="476"/>
      <c r="O159" s="476"/>
    </row>
    <row r="160" spans="2:15" ht="15.75">
      <c r="B160" s="476"/>
      <c r="C160" s="479"/>
      <c r="D160" s="479"/>
      <c r="E160" s="479"/>
      <c r="F160" s="479"/>
      <c r="G160" s="476"/>
      <c r="H160" s="476"/>
      <c r="I160" s="476"/>
      <c r="J160" s="476"/>
      <c r="K160" s="476"/>
      <c r="L160" s="479"/>
      <c r="M160" s="479"/>
      <c r="N160" s="476"/>
      <c r="O160" s="476"/>
    </row>
    <row r="161" spans="2:15" ht="15.75">
      <c r="B161" s="476"/>
      <c r="C161" s="479"/>
      <c r="D161" s="479"/>
      <c r="E161" s="479"/>
      <c r="F161" s="479"/>
      <c r="G161" s="476"/>
      <c r="H161" s="476"/>
      <c r="I161" s="476"/>
      <c r="J161" s="476"/>
      <c r="K161" s="476"/>
      <c r="L161" s="479"/>
      <c r="M161" s="479"/>
      <c r="N161" s="476"/>
      <c r="O161" s="476"/>
    </row>
    <row r="162" spans="2:15" ht="15.75">
      <c r="B162" s="476"/>
      <c r="C162" s="479"/>
      <c r="D162" s="479"/>
      <c r="E162" s="479"/>
      <c r="F162" s="479"/>
      <c r="G162" s="476"/>
      <c r="H162" s="476"/>
      <c r="I162" s="476"/>
      <c r="J162" s="476"/>
      <c r="K162" s="476"/>
      <c r="L162" s="479"/>
      <c r="M162" s="479"/>
      <c r="N162" s="476"/>
      <c r="O162" s="476"/>
    </row>
    <row r="163" spans="2:15" ht="15.75">
      <c r="B163" s="476"/>
      <c r="C163" s="479"/>
      <c r="D163" s="479"/>
      <c r="E163" s="479"/>
      <c r="F163" s="479"/>
      <c r="G163" s="476"/>
      <c r="H163" s="476"/>
      <c r="I163" s="476"/>
      <c r="J163" s="476"/>
      <c r="K163" s="476"/>
      <c r="L163" s="479"/>
      <c r="M163" s="479"/>
      <c r="N163" s="476"/>
      <c r="O163" s="476"/>
    </row>
    <row r="164" spans="2:15" ht="15.75">
      <c r="B164" s="476"/>
      <c r="C164" s="479"/>
      <c r="D164" s="479"/>
      <c r="E164" s="479"/>
      <c r="F164" s="479"/>
      <c r="G164" s="476"/>
      <c r="H164" s="476"/>
      <c r="I164" s="476"/>
      <c r="J164" s="476"/>
      <c r="K164" s="476"/>
      <c r="L164" s="479"/>
      <c r="M164" s="479"/>
      <c r="N164" s="476"/>
      <c r="O164" s="476"/>
    </row>
    <row r="165" spans="2:15" ht="15.75">
      <c r="B165" s="476"/>
      <c r="C165" s="479"/>
      <c r="D165" s="479"/>
      <c r="E165" s="479"/>
      <c r="F165" s="479"/>
      <c r="G165" s="476"/>
      <c r="H165" s="476"/>
      <c r="I165" s="476"/>
      <c r="J165" s="476"/>
      <c r="K165" s="476"/>
      <c r="L165" s="479"/>
      <c r="M165" s="479"/>
      <c r="N165" s="476"/>
      <c r="O165" s="476"/>
    </row>
    <row r="166" spans="2:15" ht="15.75">
      <c r="B166" s="476"/>
      <c r="C166" s="479"/>
      <c r="D166" s="479"/>
      <c r="E166" s="479"/>
      <c r="F166" s="479"/>
      <c r="G166" s="476"/>
      <c r="H166" s="476"/>
      <c r="I166" s="476"/>
      <c r="J166" s="476"/>
      <c r="K166" s="476"/>
      <c r="L166" s="479"/>
      <c r="M166" s="479"/>
      <c r="N166" s="476"/>
      <c r="O166" s="476"/>
    </row>
    <row r="167" spans="2:15" ht="15.75">
      <c r="B167" s="476"/>
      <c r="C167" s="479"/>
      <c r="D167" s="479"/>
      <c r="E167" s="479"/>
      <c r="F167" s="479"/>
      <c r="G167" s="476"/>
      <c r="H167" s="476"/>
      <c r="I167" s="476"/>
      <c r="J167" s="476"/>
      <c r="K167" s="476"/>
      <c r="L167" s="479"/>
      <c r="M167" s="479"/>
      <c r="N167" s="476"/>
      <c r="O167" s="476"/>
    </row>
    <row r="168" spans="2:15" ht="15.75">
      <c r="B168" s="476"/>
      <c r="C168" s="479"/>
      <c r="D168" s="479"/>
      <c r="E168" s="479"/>
      <c r="F168" s="479"/>
      <c r="G168" s="476"/>
      <c r="H168" s="476"/>
      <c r="I168" s="476"/>
      <c r="J168" s="476"/>
      <c r="K168" s="476"/>
      <c r="L168" s="479"/>
      <c r="M168" s="479"/>
      <c r="N168" s="476"/>
      <c r="O168" s="476"/>
    </row>
    <row r="169" spans="2:15" ht="15.75">
      <c r="B169" s="476"/>
      <c r="C169" s="479"/>
      <c r="D169" s="479"/>
      <c r="E169" s="479"/>
      <c r="F169" s="479"/>
      <c r="G169" s="476"/>
      <c r="H169" s="476"/>
      <c r="I169" s="476"/>
      <c r="J169" s="476"/>
      <c r="K169" s="476"/>
      <c r="L169" s="479"/>
      <c r="M169" s="479"/>
      <c r="N169" s="476"/>
      <c r="O169" s="476"/>
    </row>
    <row r="170" spans="2:15" ht="15.75">
      <c r="B170" s="476"/>
      <c r="C170" s="479"/>
      <c r="D170" s="479"/>
      <c r="E170" s="479"/>
      <c r="F170" s="479"/>
      <c r="G170" s="476"/>
      <c r="H170" s="476"/>
      <c r="I170" s="476"/>
      <c r="J170" s="476"/>
      <c r="K170" s="476"/>
      <c r="L170" s="479"/>
      <c r="M170" s="479"/>
      <c r="N170" s="476"/>
      <c r="O170" s="476"/>
    </row>
    <row r="171" spans="2:15" ht="15.75">
      <c r="B171" s="476"/>
      <c r="C171" s="479"/>
      <c r="D171" s="479"/>
      <c r="E171" s="479"/>
      <c r="F171" s="479"/>
      <c r="G171" s="476"/>
      <c r="H171" s="476"/>
      <c r="I171" s="476"/>
      <c r="J171" s="476"/>
      <c r="K171" s="476"/>
      <c r="L171" s="479"/>
      <c r="M171" s="479"/>
      <c r="N171" s="476"/>
      <c r="O171" s="476"/>
    </row>
    <row r="172" spans="2:15" ht="15.75">
      <c r="B172" s="476"/>
      <c r="C172" s="479"/>
      <c r="D172" s="479"/>
      <c r="E172" s="479"/>
      <c r="F172" s="479"/>
      <c r="G172" s="476"/>
      <c r="H172" s="476"/>
      <c r="I172" s="476"/>
      <c r="J172" s="476"/>
      <c r="K172" s="476"/>
      <c r="L172" s="479"/>
      <c r="M172" s="479"/>
      <c r="N172" s="476"/>
      <c r="O172" s="476"/>
    </row>
    <row r="173" spans="2:15" ht="15.75">
      <c r="B173" s="476"/>
      <c r="C173" s="479"/>
      <c r="D173" s="479"/>
      <c r="E173" s="479"/>
      <c r="F173" s="479"/>
      <c r="G173" s="476"/>
      <c r="H173" s="476"/>
      <c r="I173" s="476"/>
      <c r="J173" s="476"/>
      <c r="K173" s="476"/>
      <c r="L173" s="479"/>
      <c r="M173" s="479"/>
      <c r="N173" s="476"/>
      <c r="O173" s="476"/>
    </row>
    <row r="174" spans="2:15" ht="15.75">
      <c r="B174" s="476"/>
      <c r="C174" s="479"/>
      <c r="D174" s="479"/>
      <c r="E174" s="479"/>
      <c r="F174" s="479"/>
      <c r="G174" s="476"/>
      <c r="H174" s="476"/>
      <c r="I174" s="476"/>
      <c r="J174" s="476"/>
      <c r="K174" s="476"/>
      <c r="L174" s="479"/>
      <c r="M174" s="479"/>
      <c r="N174" s="476"/>
      <c r="O174" s="476"/>
    </row>
  </sheetData>
  <sheetProtection selectLockedCells="1" selectUnlockedCells="1"/>
  <mergeCells count="48">
    <mergeCell ref="D138:F138"/>
    <mergeCell ref="K138:N138"/>
    <mergeCell ref="L139:O139"/>
    <mergeCell ref="B144:G151"/>
    <mergeCell ref="J146:O146"/>
    <mergeCell ref="L107:O107"/>
    <mergeCell ref="D112:G112"/>
    <mergeCell ref="J114:O114"/>
    <mergeCell ref="D122:F122"/>
    <mergeCell ref="K122:N122"/>
    <mergeCell ref="J123:O135"/>
    <mergeCell ref="B128:G135"/>
    <mergeCell ref="D90:F90"/>
    <mergeCell ref="K90:N90"/>
    <mergeCell ref="L91:O91"/>
    <mergeCell ref="D96:G96"/>
    <mergeCell ref="J98:O98"/>
    <mergeCell ref="D106:F106"/>
    <mergeCell ref="K106:N106"/>
    <mergeCell ref="J66:O66"/>
    <mergeCell ref="D74:F74"/>
    <mergeCell ref="K74:N74"/>
    <mergeCell ref="L75:O75"/>
    <mergeCell ref="D80:G80"/>
    <mergeCell ref="J82:O82"/>
    <mergeCell ref="D48:G48"/>
    <mergeCell ref="J50:O50"/>
    <mergeCell ref="D58:F58"/>
    <mergeCell ref="K58:N58"/>
    <mergeCell ref="L59:O59"/>
    <mergeCell ref="D64:G64"/>
    <mergeCell ref="K42:N42"/>
    <mergeCell ref="D14:G14"/>
    <mergeCell ref="J17:O17"/>
    <mergeCell ref="D26:F26"/>
    <mergeCell ref="L43:O43"/>
    <mergeCell ref="K26:N26"/>
    <mergeCell ref="D32:G32"/>
    <mergeCell ref="L27:O27"/>
    <mergeCell ref="D42:F42"/>
    <mergeCell ref="J34:O34"/>
    <mergeCell ref="F1:J1"/>
    <mergeCell ref="F2:J2"/>
    <mergeCell ref="D8:F8"/>
    <mergeCell ref="K8:N8"/>
    <mergeCell ref="L9:O9"/>
    <mergeCell ref="B4:O4"/>
    <mergeCell ref="B5:O5"/>
  </mergeCells>
  <printOptions/>
  <pageMargins left="0.7" right="0.7" top="0.75" bottom="0.75" header="0.5118055555555555" footer="0.5118055555555555"/>
  <pageSetup fitToHeight="0" fitToWidth="1" horizontalDpi="300" verticalDpi="300" orientation="portrait" paperSize="9" scale="3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101"/>
  <sheetViews>
    <sheetView zoomScale="55" zoomScaleNormal="55" zoomScalePageLayoutView="0" workbookViewId="0" topLeftCell="A1">
      <selection activeCell="A1" sqref="A1"/>
    </sheetView>
  </sheetViews>
  <sheetFormatPr defaultColWidth="7.69921875" defaultRowHeight="15"/>
  <cols>
    <col min="1" max="1" width="10.796875" style="45" customWidth="1"/>
    <col min="2" max="2" width="9" style="45" customWidth="1"/>
    <col min="3" max="3" width="9" style="41" hidden="1" customWidth="1"/>
    <col min="4" max="4" width="9" style="45" customWidth="1"/>
    <col min="5" max="5" width="26.09765625" style="41" customWidth="1"/>
    <col min="6" max="6" width="17.59765625" style="45" customWidth="1"/>
    <col min="7" max="7" width="12" style="45" customWidth="1"/>
    <col min="8" max="8" width="7.296875" style="45" customWidth="1"/>
    <col min="9" max="9" width="17.59765625" style="45" customWidth="1"/>
    <col min="10" max="10" width="11.09765625" style="45" customWidth="1"/>
    <col min="11" max="11" width="7.296875" style="45" customWidth="1"/>
    <col min="12" max="12" width="12.796875" style="45" customWidth="1"/>
    <col min="13" max="13" width="16.19921875" style="41" customWidth="1"/>
    <col min="14" max="14" width="56.796875" style="42" customWidth="1"/>
    <col min="15" max="15" width="10.796875" style="45" hidden="1" customWidth="1"/>
    <col min="16" max="17" width="10.796875" style="41" hidden="1" customWidth="1"/>
    <col min="18" max="20" width="7.69921875" style="45" hidden="1" customWidth="1"/>
    <col min="21" max="21" width="15.796875" style="45" hidden="1" customWidth="1"/>
    <col min="22" max="16384" width="7.69921875" style="45" customWidth="1"/>
  </cols>
  <sheetData>
    <row r="1" spans="2:13" ht="21" customHeight="1">
      <c r="B1" s="173" t="s">
        <v>439</v>
      </c>
      <c r="C1" s="54"/>
      <c r="D1" s="54"/>
      <c r="E1" s="42"/>
      <c r="F1" s="54"/>
      <c r="G1" s="54"/>
      <c r="H1" s="54"/>
      <c r="I1" s="54"/>
      <c r="J1" s="54"/>
      <c r="K1" s="54"/>
      <c r="L1" s="54"/>
      <c r="M1" s="46"/>
    </row>
    <row r="2" spans="2:13" ht="21" customHeight="1">
      <c r="B2" s="46" t="s">
        <v>47</v>
      </c>
      <c r="C2" s="46"/>
      <c r="D2" s="46"/>
      <c r="E2" s="54"/>
      <c r="F2" s="54"/>
      <c r="G2" s="54"/>
      <c r="H2" s="54"/>
      <c r="I2" s="54"/>
      <c r="J2" s="54"/>
      <c r="K2" s="42"/>
      <c r="L2" s="42"/>
      <c r="M2" s="46"/>
    </row>
    <row r="3" spans="2:15" ht="21" customHeight="1">
      <c r="B3" s="55" t="s">
        <v>256</v>
      </c>
      <c r="C3" s="56"/>
      <c r="D3" s="56"/>
      <c r="E3" s="42"/>
      <c r="F3" s="42"/>
      <c r="G3" s="42"/>
      <c r="H3" s="42"/>
      <c r="I3" s="42"/>
      <c r="J3" s="42"/>
      <c r="K3" s="42"/>
      <c r="L3" s="42"/>
      <c r="M3" s="57"/>
      <c r="N3" s="58"/>
      <c r="O3" s="59"/>
    </row>
    <row r="4" spans="2:15" ht="21" customHeight="1">
      <c r="B4" s="60" t="s">
        <v>257</v>
      </c>
      <c r="C4" s="16" t="s">
        <v>48</v>
      </c>
      <c r="D4" s="17" t="s">
        <v>49</v>
      </c>
      <c r="E4" s="18" t="s">
        <v>50</v>
      </c>
      <c r="F4" s="61"/>
      <c r="G4" s="62"/>
      <c r="H4" s="19" t="s">
        <v>51</v>
      </c>
      <c r="I4" s="61"/>
      <c r="J4" s="62"/>
      <c r="K4" s="19" t="s">
        <v>51</v>
      </c>
      <c r="L4" s="61" t="s">
        <v>258</v>
      </c>
      <c r="M4" s="18" t="s">
        <v>52</v>
      </c>
      <c r="N4" s="18"/>
      <c r="O4" s="39"/>
    </row>
    <row r="5" spans="2:17" ht="21" customHeight="1" thickBot="1">
      <c r="B5" s="20" t="s">
        <v>53</v>
      </c>
      <c r="C5" s="18" t="s">
        <v>259</v>
      </c>
      <c r="D5" s="21" t="s">
        <v>54</v>
      </c>
      <c r="E5" s="63" t="s">
        <v>260</v>
      </c>
      <c r="F5" s="64" t="s">
        <v>261</v>
      </c>
      <c r="G5" s="23" t="s">
        <v>262</v>
      </c>
      <c r="H5" s="22" t="s">
        <v>55</v>
      </c>
      <c r="I5" s="64" t="s">
        <v>263</v>
      </c>
      <c r="J5" s="23" t="s">
        <v>262</v>
      </c>
      <c r="K5" s="22" t="s">
        <v>55</v>
      </c>
      <c r="L5" s="23" t="s">
        <v>55</v>
      </c>
      <c r="M5" s="63" t="s">
        <v>259</v>
      </c>
      <c r="N5" s="63"/>
      <c r="O5" s="16" t="s">
        <v>264</v>
      </c>
      <c r="P5" s="42" t="s">
        <v>265</v>
      </c>
      <c r="Q5" s="42" t="s">
        <v>266</v>
      </c>
    </row>
    <row r="6" spans="2:21" ht="19.5" customHeight="1">
      <c r="B6" s="457">
        <v>1</v>
      </c>
      <c r="C6" s="190" t="str">
        <f>M6</f>
        <v>AA1</v>
      </c>
      <c r="D6" s="193">
        <v>1</v>
      </c>
      <c r="E6" s="191" t="s">
        <v>471</v>
      </c>
      <c r="F6" s="192" t="s">
        <v>319</v>
      </c>
      <c r="G6" s="193" t="s">
        <v>376</v>
      </c>
      <c r="H6" s="191">
        <v>118.5</v>
      </c>
      <c r="I6" s="192" t="s">
        <v>317</v>
      </c>
      <c r="J6" s="193" t="s">
        <v>370</v>
      </c>
      <c r="K6" s="194">
        <v>120</v>
      </c>
      <c r="L6" s="195">
        <v>238.5</v>
      </c>
      <c r="M6" s="186" t="s">
        <v>340</v>
      </c>
      <c r="N6" s="133"/>
      <c r="O6" s="38"/>
      <c r="S6" s="27"/>
      <c r="T6" s="27"/>
      <c r="U6" s="27"/>
    </row>
    <row r="7" spans="2:15" ht="19.5" customHeight="1">
      <c r="B7" s="458">
        <v>2</v>
      </c>
      <c r="C7" s="189" t="str">
        <f aca="true" t="shared" si="0" ref="C7:C13">M7</f>
        <v>AA2</v>
      </c>
      <c r="D7" s="456">
        <v>2</v>
      </c>
      <c r="E7" s="129" t="s">
        <v>443</v>
      </c>
      <c r="F7" s="128" t="s">
        <v>328</v>
      </c>
      <c r="G7" s="456" t="s">
        <v>372</v>
      </c>
      <c r="H7" s="129">
        <v>102</v>
      </c>
      <c r="I7" s="128" t="s">
        <v>301</v>
      </c>
      <c r="J7" s="456" t="s">
        <v>371</v>
      </c>
      <c r="K7" s="130">
        <v>102</v>
      </c>
      <c r="L7" s="196">
        <v>204</v>
      </c>
      <c r="M7" s="187" t="s">
        <v>341</v>
      </c>
      <c r="N7" s="133"/>
      <c r="O7" s="38"/>
    </row>
    <row r="8" spans="2:21" ht="19.5" customHeight="1">
      <c r="B8" s="458">
        <v>3</v>
      </c>
      <c r="C8" s="189" t="str">
        <f t="shared" si="0"/>
        <v>AA3</v>
      </c>
      <c r="D8" s="456">
        <v>3</v>
      </c>
      <c r="E8" s="129" t="s">
        <v>464</v>
      </c>
      <c r="F8" s="128" t="s">
        <v>289</v>
      </c>
      <c r="G8" s="456" t="s">
        <v>375</v>
      </c>
      <c r="H8" s="129">
        <v>100.5</v>
      </c>
      <c r="I8" s="128" t="s">
        <v>527</v>
      </c>
      <c r="J8" s="456" t="s">
        <v>614</v>
      </c>
      <c r="K8" s="130">
        <v>93</v>
      </c>
      <c r="L8" s="196">
        <v>193.5</v>
      </c>
      <c r="M8" s="187" t="s">
        <v>68</v>
      </c>
      <c r="N8" s="133"/>
      <c r="O8" s="38"/>
      <c r="S8" s="34"/>
      <c r="T8" s="34"/>
      <c r="U8" s="34"/>
    </row>
    <row r="9" spans="2:21" ht="19.5" customHeight="1">
      <c r="B9" s="458">
        <v>4</v>
      </c>
      <c r="C9" s="189" t="str">
        <f t="shared" si="0"/>
        <v>AA4</v>
      </c>
      <c r="D9" s="456">
        <v>4</v>
      </c>
      <c r="E9" s="129" t="s">
        <v>278</v>
      </c>
      <c r="F9" s="128" t="s">
        <v>998</v>
      </c>
      <c r="G9" s="456" t="s">
        <v>378</v>
      </c>
      <c r="H9" s="129">
        <v>86.25</v>
      </c>
      <c r="I9" s="128" t="s">
        <v>999</v>
      </c>
      <c r="J9" s="456" t="s">
        <v>377</v>
      </c>
      <c r="K9" s="130">
        <v>86.25</v>
      </c>
      <c r="L9" s="196">
        <v>172.5</v>
      </c>
      <c r="M9" s="187" t="s">
        <v>77</v>
      </c>
      <c r="N9" s="133"/>
      <c r="O9" s="38"/>
      <c r="S9" s="34"/>
      <c r="T9" s="34"/>
      <c r="U9" s="34"/>
    </row>
    <row r="10" spans="2:21" ht="19.5" customHeight="1">
      <c r="B10" s="458">
        <v>5</v>
      </c>
      <c r="C10" s="189" t="str">
        <f t="shared" si="0"/>
        <v>AA5</v>
      </c>
      <c r="D10" s="456">
        <v>5</v>
      </c>
      <c r="E10" s="129" t="s">
        <v>1006</v>
      </c>
      <c r="F10" s="128" t="s">
        <v>304</v>
      </c>
      <c r="G10" s="456" t="s">
        <v>380</v>
      </c>
      <c r="H10" s="129">
        <v>85.5</v>
      </c>
      <c r="I10" s="128" t="s">
        <v>333</v>
      </c>
      <c r="J10" s="456" t="s">
        <v>381</v>
      </c>
      <c r="K10" s="130">
        <v>85.5</v>
      </c>
      <c r="L10" s="196">
        <v>171</v>
      </c>
      <c r="M10" s="187" t="s">
        <v>165</v>
      </c>
      <c r="N10" s="133"/>
      <c r="O10" s="38"/>
      <c r="S10" s="34"/>
      <c r="T10" s="34"/>
      <c r="U10" s="34"/>
    </row>
    <row r="11" spans="2:15" ht="19.5" customHeight="1">
      <c r="B11" s="458">
        <v>6</v>
      </c>
      <c r="C11" s="189" t="str">
        <f t="shared" si="0"/>
        <v>AA6</v>
      </c>
      <c r="D11" s="456">
        <v>6</v>
      </c>
      <c r="E11" s="129" t="s">
        <v>277</v>
      </c>
      <c r="F11" s="128" t="s">
        <v>282</v>
      </c>
      <c r="G11" s="456" t="s">
        <v>388</v>
      </c>
      <c r="H11" s="129">
        <v>82.5</v>
      </c>
      <c r="I11" s="128" t="s">
        <v>312</v>
      </c>
      <c r="J11" s="456" t="s">
        <v>615</v>
      </c>
      <c r="K11" s="130">
        <v>82.5</v>
      </c>
      <c r="L11" s="196">
        <v>165</v>
      </c>
      <c r="M11" s="187" t="s">
        <v>167</v>
      </c>
      <c r="N11" s="133"/>
      <c r="O11" s="38"/>
    </row>
    <row r="12" spans="2:15" ht="19.5" customHeight="1">
      <c r="B12" s="458">
        <v>7</v>
      </c>
      <c r="C12" s="189" t="str">
        <f t="shared" si="0"/>
        <v>AA7</v>
      </c>
      <c r="D12" s="456">
        <v>7</v>
      </c>
      <c r="E12" s="129" t="s">
        <v>447</v>
      </c>
      <c r="F12" s="128" t="s">
        <v>321</v>
      </c>
      <c r="G12" s="456" t="s">
        <v>374</v>
      </c>
      <c r="H12" s="129">
        <v>78</v>
      </c>
      <c r="I12" s="128" t="s">
        <v>337</v>
      </c>
      <c r="J12" s="456" t="s">
        <v>387</v>
      </c>
      <c r="K12" s="130">
        <v>73</v>
      </c>
      <c r="L12" s="196">
        <v>151</v>
      </c>
      <c r="M12" s="187" t="s">
        <v>166</v>
      </c>
      <c r="N12" s="133"/>
      <c r="O12" s="38"/>
    </row>
    <row r="13" spans="2:15" ht="19.5" customHeight="1" thickBot="1">
      <c r="B13" s="459">
        <v>8</v>
      </c>
      <c r="C13" s="197" t="str">
        <f t="shared" si="0"/>
        <v>AA8</v>
      </c>
      <c r="D13" s="198">
        <v>8</v>
      </c>
      <c r="E13" s="131" t="s">
        <v>279</v>
      </c>
      <c r="F13" s="179" t="s">
        <v>288</v>
      </c>
      <c r="G13" s="198" t="s">
        <v>391</v>
      </c>
      <c r="H13" s="131">
        <v>73.5</v>
      </c>
      <c r="I13" s="179" t="s">
        <v>318</v>
      </c>
      <c r="J13" s="198" t="s">
        <v>392</v>
      </c>
      <c r="K13" s="199">
        <v>73.5</v>
      </c>
      <c r="L13" s="200">
        <v>147</v>
      </c>
      <c r="M13" s="188" t="s">
        <v>164</v>
      </c>
      <c r="N13" s="133"/>
      <c r="O13" s="38"/>
    </row>
    <row r="14" spans="2:21" ht="19.5" customHeight="1">
      <c r="B14" s="127">
        <v>9</v>
      </c>
      <c r="C14" s="44" t="str">
        <f>M14</f>
        <v>A1</v>
      </c>
      <c r="D14" s="44">
        <v>9</v>
      </c>
      <c r="E14" s="44" t="s">
        <v>467</v>
      </c>
      <c r="F14" s="116" t="s">
        <v>335</v>
      </c>
      <c r="G14" s="120" t="s">
        <v>383</v>
      </c>
      <c r="H14" s="40">
        <v>65.25</v>
      </c>
      <c r="I14" s="116" t="s">
        <v>291</v>
      </c>
      <c r="J14" s="120" t="s">
        <v>373</v>
      </c>
      <c r="K14" s="121">
        <v>78</v>
      </c>
      <c r="L14" s="125">
        <v>143.25</v>
      </c>
      <c r="M14" s="123" t="s">
        <v>344</v>
      </c>
      <c r="N14" s="134"/>
      <c r="O14" s="66"/>
      <c r="U14" s="67"/>
    </row>
    <row r="15" spans="2:15" ht="19.5" customHeight="1">
      <c r="B15" s="127">
        <v>10</v>
      </c>
      <c r="C15" s="44" t="str">
        <f aca="true" t="shared" si="1" ref="C15:C78">M15</f>
        <v>B1</v>
      </c>
      <c r="D15" s="37">
        <v>10</v>
      </c>
      <c r="E15" s="37">
        <v>19986</v>
      </c>
      <c r="F15" s="53" t="s">
        <v>325</v>
      </c>
      <c r="G15" s="120" t="s">
        <v>385</v>
      </c>
      <c r="H15" s="40">
        <v>76.5</v>
      </c>
      <c r="I15" s="52" t="s">
        <v>530</v>
      </c>
      <c r="J15" s="120" t="s">
        <v>616</v>
      </c>
      <c r="K15" s="121">
        <v>54.75</v>
      </c>
      <c r="L15" s="126">
        <v>131.25</v>
      </c>
      <c r="M15" s="122" t="s">
        <v>345</v>
      </c>
      <c r="N15" s="133"/>
      <c r="O15" s="38"/>
    </row>
    <row r="16" spans="2:21" ht="19.5" customHeight="1">
      <c r="B16" s="127">
        <v>11</v>
      </c>
      <c r="C16" s="44" t="str">
        <f t="shared" si="1"/>
        <v>C1</v>
      </c>
      <c r="D16" s="37">
        <v>11</v>
      </c>
      <c r="E16" s="37" t="s">
        <v>444</v>
      </c>
      <c r="F16" s="52" t="s">
        <v>320</v>
      </c>
      <c r="G16" s="120" t="s">
        <v>398</v>
      </c>
      <c r="H16" s="40">
        <v>72.25</v>
      </c>
      <c r="I16" s="52" t="s">
        <v>316</v>
      </c>
      <c r="J16" s="120" t="s">
        <v>401</v>
      </c>
      <c r="K16" s="121">
        <v>58.5</v>
      </c>
      <c r="L16" s="126">
        <v>130.75</v>
      </c>
      <c r="M16" s="122" t="s">
        <v>430</v>
      </c>
      <c r="N16" s="133"/>
      <c r="O16" s="38"/>
      <c r="S16" s="27"/>
      <c r="T16" s="27"/>
      <c r="U16" s="27"/>
    </row>
    <row r="17" spans="2:21" ht="19.5" customHeight="1">
      <c r="B17" s="127">
        <v>12</v>
      </c>
      <c r="C17" s="44" t="str">
        <f t="shared" si="1"/>
        <v>D1</v>
      </c>
      <c r="D17" s="37">
        <v>12</v>
      </c>
      <c r="E17" s="37" t="s">
        <v>477</v>
      </c>
      <c r="F17" s="52" t="s">
        <v>314</v>
      </c>
      <c r="G17" s="120" t="s">
        <v>428</v>
      </c>
      <c r="H17" s="40">
        <v>60.75</v>
      </c>
      <c r="I17" s="52" t="s">
        <v>324</v>
      </c>
      <c r="J17" s="120" t="s">
        <v>410</v>
      </c>
      <c r="K17" s="121">
        <v>60.75</v>
      </c>
      <c r="L17" s="126">
        <v>121.5</v>
      </c>
      <c r="M17" s="122" t="s">
        <v>431</v>
      </c>
      <c r="N17" s="133"/>
      <c r="O17" s="38"/>
      <c r="S17" s="34"/>
      <c r="T17" s="34"/>
      <c r="U17" s="34"/>
    </row>
    <row r="18" spans="2:21" ht="19.5" customHeight="1">
      <c r="B18" s="127">
        <v>13</v>
      </c>
      <c r="C18" s="44" t="str">
        <f t="shared" si="1"/>
        <v>E1</v>
      </c>
      <c r="D18" s="37">
        <v>13</v>
      </c>
      <c r="E18" s="37" t="s">
        <v>1277</v>
      </c>
      <c r="F18" s="52" t="s">
        <v>285</v>
      </c>
      <c r="G18" s="120" t="s">
        <v>400</v>
      </c>
      <c r="H18" s="40">
        <v>58.5</v>
      </c>
      <c r="I18" s="53" t="s">
        <v>287</v>
      </c>
      <c r="J18" s="120" t="s">
        <v>415</v>
      </c>
      <c r="K18" s="121">
        <v>56.25</v>
      </c>
      <c r="L18" s="126">
        <v>114.75</v>
      </c>
      <c r="M18" s="122" t="s">
        <v>346</v>
      </c>
      <c r="N18" s="133"/>
      <c r="O18" s="38"/>
      <c r="S18" s="34"/>
      <c r="T18" s="34"/>
      <c r="U18" s="34"/>
    </row>
    <row r="19" spans="2:15" ht="19.5" customHeight="1">
      <c r="B19" s="127">
        <v>14</v>
      </c>
      <c r="C19" s="44" t="str">
        <f t="shared" si="1"/>
        <v>G1</v>
      </c>
      <c r="D19" s="37">
        <v>14</v>
      </c>
      <c r="E19" s="518" t="s">
        <v>1178</v>
      </c>
      <c r="F19" s="52" t="s">
        <v>294</v>
      </c>
      <c r="G19" s="120" t="s">
        <v>411</v>
      </c>
      <c r="H19" s="40">
        <v>52.5</v>
      </c>
      <c r="I19" s="52" t="s">
        <v>518</v>
      </c>
      <c r="J19" s="120" t="s">
        <v>617</v>
      </c>
      <c r="K19" s="121">
        <v>48.75</v>
      </c>
      <c r="L19" s="126">
        <v>101.25</v>
      </c>
      <c r="M19" s="132" t="s">
        <v>825</v>
      </c>
      <c r="N19" s="133" t="s">
        <v>745</v>
      </c>
      <c r="O19" s="38"/>
    </row>
    <row r="20" spans="2:15" ht="19.5" customHeight="1">
      <c r="B20" s="127">
        <v>15</v>
      </c>
      <c r="C20" s="44" t="str">
        <f t="shared" si="1"/>
        <v>F1</v>
      </c>
      <c r="D20" s="37">
        <v>14</v>
      </c>
      <c r="E20" s="518" t="s">
        <v>1168</v>
      </c>
      <c r="F20" s="52" t="s">
        <v>306</v>
      </c>
      <c r="G20" s="120" t="s">
        <v>382</v>
      </c>
      <c r="H20" s="40">
        <v>59.25</v>
      </c>
      <c r="I20" s="52" t="s">
        <v>330</v>
      </c>
      <c r="J20" s="120" t="s">
        <v>425</v>
      </c>
      <c r="K20" s="121">
        <v>42</v>
      </c>
      <c r="L20" s="126">
        <v>101.25</v>
      </c>
      <c r="M20" s="132" t="s">
        <v>826</v>
      </c>
      <c r="N20" s="133" t="s">
        <v>745</v>
      </c>
      <c r="O20" s="16"/>
    </row>
    <row r="21" spans="2:21" ht="19.5" customHeight="1">
      <c r="B21" s="127">
        <v>16</v>
      </c>
      <c r="C21" s="44" t="str">
        <f t="shared" si="1"/>
        <v>H1</v>
      </c>
      <c r="D21" s="37">
        <v>16</v>
      </c>
      <c r="E21" s="37" t="s">
        <v>442</v>
      </c>
      <c r="F21" s="53" t="s">
        <v>299</v>
      </c>
      <c r="G21" s="120" t="s">
        <v>379</v>
      </c>
      <c r="H21" s="40">
        <v>52.5</v>
      </c>
      <c r="I21" s="53" t="s">
        <v>506</v>
      </c>
      <c r="J21" s="120" t="s">
        <v>618</v>
      </c>
      <c r="K21" s="121">
        <v>40.5</v>
      </c>
      <c r="L21" s="126">
        <v>93</v>
      </c>
      <c r="M21" s="122" t="s">
        <v>347</v>
      </c>
      <c r="N21" s="133"/>
      <c r="O21" s="38"/>
      <c r="S21" s="34"/>
      <c r="T21" s="34"/>
      <c r="U21" s="34"/>
    </row>
    <row r="22" spans="2:21" ht="19.5" customHeight="1">
      <c r="B22" s="127">
        <v>17</v>
      </c>
      <c r="C22" s="44" t="str">
        <f t="shared" si="1"/>
        <v>H2</v>
      </c>
      <c r="D22" s="37">
        <v>17</v>
      </c>
      <c r="E22" s="37" t="s">
        <v>474</v>
      </c>
      <c r="F22" s="53" t="s">
        <v>284</v>
      </c>
      <c r="G22" s="120" t="s">
        <v>418</v>
      </c>
      <c r="H22" s="40">
        <v>45.75</v>
      </c>
      <c r="I22" s="53" t="s">
        <v>315</v>
      </c>
      <c r="J22" s="120" t="s">
        <v>419</v>
      </c>
      <c r="K22" s="121">
        <v>45.75</v>
      </c>
      <c r="L22" s="126">
        <v>91.5</v>
      </c>
      <c r="M22" s="122" t="s">
        <v>348</v>
      </c>
      <c r="N22" s="133"/>
      <c r="O22" s="38"/>
      <c r="S22" s="34"/>
      <c r="T22" s="34"/>
      <c r="U22" s="34"/>
    </row>
    <row r="23" spans="2:21" ht="19.5" customHeight="1">
      <c r="B23" s="127">
        <v>18</v>
      </c>
      <c r="C23" s="44" t="str">
        <f t="shared" si="1"/>
        <v>G2</v>
      </c>
      <c r="D23" s="37">
        <v>18</v>
      </c>
      <c r="E23" s="37" t="s">
        <v>446</v>
      </c>
      <c r="F23" s="52" t="s">
        <v>485</v>
      </c>
      <c r="G23" s="120" t="s">
        <v>619</v>
      </c>
      <c r="H23" s="40">
        <v>13</v>
      </c>
      <c r="I23" s="52" t="s">
        <v>511</v>
      </c>
      <c r="J23" s="120" t="s">
        <v>390</v>
      </c>
      <c r="K23" s="121">
        <v>78</v>
      </c>
      <c r="L23" s="126">
        <v>91</v>
      </c>
      <c r="M23" s="122" t="s">
        <v>349</v>
      </c>
      <c r="N23" s="133"/>
      <c r="O23" s="38"/>
      <c r="S23" s="27"/>
      <c r="T23" s="27"/>
      <c r="U23" s="27"/>
    </row>
    <row r="24" spans="2:21" ht="19.5" customHeight="1">
      <c r="B24" s="127">
        <v>19</v>
      </c>
      <c r="C24" s="44" t="str">
        <f t="shared" si="1"/>
        <v>F2</v>
      </c>
      <c r="D24" s="37">
        <v>19</v>
      </c>
      <c r="E24" s="37" t="s">
        <v>455</v>
      </c>
      <c r="F24" s="52" t="s">
        <v>489</v>
      </c>
      <c r="G24" s="120" t="s">
        <v>620</v>
      </c>
      <c r="H24" s="40">
        <v>45</v>
      </c>
      <c r="I24" s="52" t="s">
        <v>295</v>
      </c>
      <c r="J24" s="120" t="s">
        <v>414</v>
      </c>
      <c r="K24" s="121">
        <v>45.75</v>
      </c>
      <c r="L24" s="126">
        <v>90.75</v>
      </c>
      <c r="M24" s="122" t="s">
        <v>350</v>
      </c>
      <c r="N24" s="133"/>
      <c r="O24" s="38"/>
      <c r="S24" s="34"/>
      <c r="T24" s="34"/>
      <c r="U24" s="34"/>
    </row>
    <row r="25" spans="2:15" ht="19.5" customHeight="1">
      <c r="B25" s="127">
        <v>20</v>
      </c>
      <c r="C25" s="44" t="str">
        <f t="shared" si="1"/>
        <v>D2</v>
      </c>
      <c r="D25" s="37">
        <v>20</v>
      </c>
      <c r="E25" s="37" t="s">
        <v>1152</v>
      </c>
      <c r="F25" s="52" t="s">
        <v>327</v>
      </c>
      <c r="G25" s="120" t="s">
        <v>394</v>
      </c>
      <c r="H25" s="40">
        <v>49.5</v>
      </c>
      <c r="I25" s="52" t="s">
        <v>516</v>
      </c>
      <c r="J25" s="120" t="s">
        <v>621</v>
      </c>
      <c r="K25" s="121">
        <v>40.5</v>
      </c>
      <c r="L25" s="126">
        <v>90</v>
      </c>
      <c r="M25" s="132" t="s">
        <v>352</v>
      </c>
      <c r="N25" s="133" t="s">
        <v>649</v>
      </c>
      <c r="O25" s="16"/>
    </row>
    <row r="26" spans="2:15" ht="19.5" customHeight="1">
      <c r="B26" s="127">
        <v>21</v>
      </c>
      <c r="C26" s="44" t="str">
        <f t="shared" si="1"/>
        <v>E2</v>
      </c>
      <c r="D26" s="37">
        <v>20</v>
      </c>
      <c r="E26" s="37" t="s">
        <v>281</v>
      </c>
      <c r="F26" s="52" t="s">
        <v>303</v>
      </c>
      <c r="G26" s="120" t="s">
        <v>402</v>
      </c>
      <c r="H26" s="40">
        <v>45</v>
      </c>
      <c r="I26" s="52" t="s">
        <v>331</v>
      </c>
      <c r="J26" s="120" t="s">
        <v>403</v>
      </c>
      <c r="K26" s="121">
        <v>45</v>
      </c>
      <c r="L26" s="126">
        <v>90</v>
      </c>
      <c r="M26" s="132" t="s">
        <v>351</v>
      </c>
      <c r="N26" s="133" t="s">
        <v>649</v>
      </c>
      <c r="O26" s="38"/>
    </row>
    <row r="27" spans="2:20" ht="19.5" customHeight="1">
      <c r="B27" s="127">
        <v>22</v>
      </c>
      <c r="C27" s="44" t="str">
        <f t="shared" si="1"/>
        <v>C2</v>
      </c>
      <c r="D27" s="37">
        <v>22</v>
      </c>
      <c r="E27" s="515" t="s">
        <v>1156</v>
      </c>
      <c r="F27" s="52" t="s">
        <v>334</v>
      </c>
      <c r="G27" s="120" t="s">
        <v>407</v>
      </c>
      <c r="H27" s="40">
        <v>42.75</v>
      </c>
      <c r="I27" s="52" t="s">
        <v>296</v>
      </c>
      <c r="J27" s="120" t="s">
        <v>413</v>
      </c>
      <c r="K27" s="121">
        <v>42.75</v>
      </c>
      <c r="L27" s="126">
        <v>85.5</v>
      </c>
      <c r="M27" s="122" t="s">
        <v>353</v>
      </c>
      <c r="N27" s="133"/>
      <c r="O27" s="38"/>
      <c r="S27" s="34"/>
      <c r="T27" s="34"/>
    </row>
    <row r="28" spans="2:21" ht="19.5" customHeight="1">
      <c r="B28" s="127">
        <v>23</v>
      </c>
      <c r="C28" s="44" t="str">
        <f t="shared" si="1"/>
        <v>B2</v>
      </c>
      <c r="D28" s="37">
        <v>23</v>
      </c>
      <c r="E28" s="37" t="s">
        <v>469</v>
      </c>
      <c r="F28" s="52" t="s">
        <v>308</v>
      </c>
      <c r="G28" s="120" t="s">
        <v>386</v>
      </c>
      <c r="H28" s="40">
        <v>74.5</v>
      </c>
      <c r="I28" s="52" t="s">
        <v>307</v>
      </c>
      <c r="J28" s="120" t="s">
        <v>422</v>
      </c>
      <c r="K28" s="121">
        <v>6</v>
      </c>
      <c r="L28" s="126">
        <v>80.5</v>
      </c>
      <c r="M28" s="122" t="s">
        <v>354</v>
      </c>
      <c r="N28" s="133"/>
      <c r="O28" s="38"/>
      <c r="S28" s="34"/>
      <c r="T28" s="34"/>
      <c r="U28" s="67"/>
    </row>
    <row r="29" spans="2:21" ht="19.5" customHeight="1">
      <c r="B29" s="127">
        <v>24</v>
      </c>
      <c r="C29" s="44" t="str">
        <f t="shared" si="1"/>
        <v>A2</v>
      </c>
      <c r="D29" s="37">
        <v>24</v>
      </c>
      <c r="E29" s="37" t="s">
        <v>473</v>
      </c>
      <c r="F29" s="52" t="s">
        <v>300</v>
      </c>
      <c r="G29" s="120" t="s">
        <v>393</v>
      </c>
      <c r="H29" s="40">
        <v>55.5</v>
      </c>
      <c r="I29" s="52" t="s">
        <v>535</v>
      </c>
      <c r="J29" s="120" t="s">
        <v>622</v>
      </c>
      <c r="K29" s="121">
        <v>15</v>
      </c>
      <c r="L29" s="126">
        <v>70.5</v>
      </c>
      <c r="M29" s="122" t="s">
        <v>355</v>
      </c>
      <c r="N29" s="133"/>
      <c r="O29" s="38"/>
      <c r="S29" s="34"/>
      <c r="T29" s="34"/>
      <c r="U29" s="34"/>
    </row>
    <row r="30" spans="2:21" ht="19.5" customHeight="1">
      <c r="B30" s="127">
        <v>25</v>
      </c>
      <c r="C30" s="44" t="str">
        <f t="shared" si="1"/>
        <v>A3</v>
      </c>
      <c r="D30" s="37">
        <v>25</v>
      </c>
      <c r="E30" s="37" t="s">
        <v>280</v>
      </c>
      <c r="F30" s="52" t="s">
        <v>298</v>
      </c>
      <c r="G30" s="120" t="s">
        <v>408</v>
      </c>
      <c r="H30" s="40">
        <v>31.5</v>
      </c>
      <c r="I30" s="52" t="s">
        <v>326</v>
      </c>
      <c r="J30" s="120" t="s">
        <v>409</v>
      </c>
      <c r="K30" s="40">
        <v>31.5</v>
      </c>
      <c r="L30" s="126">
        <v>63</v>
      </c>
      <c r="M30" s="122" t="s">
        <v>356</v>
      </c>
      <c r="N30" s="133"/>
      <c r="O30" s="38"/>
      <c r="S30" s="34"/>
      <c r="T30" s="34"/>
      <c r="U30" s="34"/>
    </row>
    <row r="31" spans="2:21" ht="19.5" customHeight="1">
      <c r="B31" s="127">
        <v>26</v>
      </c>
      <c r="C31" s="44" t="str">
        <f t="shared" si="1"/>
        <v>B3</v>
      </c>
      <c r="D31" s="37">
        <v>26</v>
      </c>
      <c r="E31" s="37" t="s">
        <v>459</v>
      </c>
      <c r="F31" s="52" t="s">
        <v>339</v>
      </c>
      <c r="G31" s="120" t="s">
        <v>405</v>
      </c>
      <c r="H31" s="40">
        <v>37.5</v>
      </c>
      <c r="I31" s="52" t="s">
        <v>522</v>
      </c>
      <c r="J31" s="120" t="s">
        <v>623</v>
      </c>
      <c r="K31" s="121">
        <v>24</v>
      </c>
      <c r="L31" s="126">
        <v>61.5</v>
      </c>
      <c r="M31" s="122" t="s">
        <v>357</v>
      </c>
      <c r="N31" s="133"/>
      <c r="O31" s="38"/>
      <c r="S31" s="34"/>
      <c r="T31" s="34"/>
      <c r="U31" s="34"/>
    </row>
    <row r="32" spans="2:21" ht="19.5" customHeight="1">
      <c r="B32" s="127">
        <v>27</v>
      </c>
      <c r="C32" s="44" t="str">
        <f t="shared" si="1"/>
        <v>C3</v>
      </c>
      <c r="D32" s="37">
        <v>27</v>
      </c>
      <c r="E32" s="37" t="s">
        <v>1149</v>
      </c>
      <c r="F32" s="52" t="s">
        <v>292</v>
      </c>
      <c r="G32" s="120" t="s">
        <v>399</v>
      </c>
      <c r="H32" s="40">
        <v>42</v>
      </c>
      <c r="I32" s="52" t="s">
        <v>505</v>
      </c>
      <c r="J32" s="120" t="s">
        <v>624</v>
      </c>
      <c r="K32" s="121">
        <v>18</v>
      </c>
      <c r="L32" s="126">
        <v>60</v>
      </c>
      <c r="M32" s="132" t="s">
        <v>358</v>
      </c>
      <c r="N32" s="133" t="s">
        <v>650</v>
      </c>
      <c r="O32" s="38"/>
      <c r="S32" s="34"/>
      <c r="T32" s="34"/>
      <c r="U32" s="34"/>
    </row>
    <row r="33" spans="2:21" ht="19.5" customHeight="1">
      <c r="B33" s="127">
        <v>28</v>
      </c>
      <c r="C33" s="44" t="str">
        <f t="shared" si="1"/>
        <v>D3</v>
      </c>
      <c r="D33" s="37">
        <v>27</v>
      </c>
      <c r="E33" s="37" t="s">
        <v>1147</v>
      </c>
      <c r="F33" s="52" t="s">
        <v>483</v>
      </c>
      <c r="G33" s="120" t="s">
        <v>625</v>
      </c>
      <c r="H33" s="40">
        <v>30</v>
      </c>
      <c r="I33" s="52" t="s">
        <v>508</v>
      </c>
      <c r="J33" s="120" t="s">
        <v>626</v>
      </c>
      <c r="K33" s="40">
        <v>30</v>
      </c>
      <c r="L33" s="126">
        <v>60</v>
      </c>
      <c r="M33" s="132" t="s">
        <v>359</v>
      </c>
      <c r="N33" s="133" t="s">
        <v>650</v>
      </c>
      <c r="O33" s="38"/>
      <c r="S33" s="34"/>
      <c r="T33" s="34"/>
      <c r="U33" s="67"/>
    </row>
    <row r="34" spans="2:21" ht="19.5" customHeight="1">
      <c r="B34" s="127">
        <v>29</v>
      </c>
      <c r="C34" s="44" t="str">
        <f t="shared" si="1"/>
        <v>E3</v>
      </c>
      <c r="D34" s="37">
        <v>29</v>
      </c>
      <c r="E34" s="37" t="s">
        <v>440</v>
      </c>
      <c r="F34" s="52" t="s">
        <v>313</v>
      </c>
      <c r="G34" s="120" t="s">
        <v>426</v>
      </c>
      <c r="H34" s="40">
        <v>24.75</v>
      </c>
      <c r="I34" s="52" t="s">
        <v>322</v>
      </c>
      <c r="J34" s="120" t="s">
        <v>417</v>
      </c>
      <c r="K34" s="40">
        <v>30.75</v>
      </c>
      <c r="L34" s="126">
        <v>55.5</v>
      </c>
      <c r="M34" s="122" t="s">
        <v>360</v>
      </c>
      <c r="N34" s="133"/>
      <c r="O34" s="38"/>
      <c r="S34" s="34"/>
      <c r="T34" s="34"/>
      <c r="U34" s="34"/>
    </row>
    <row r="35" spans="2:21" ht="19.5" customHeight="1">
      <c r="B35" s="127">
        <v>30</v>
      </c>
      <c r="C35" s="44" t="str">
        <f t="shared" si="1"/>
        <v>F3</v>
      </c>
      <c r="D35" s="37">
        <v>30</v>
      </c>
      <c r="E35" s="37" t="s">
        <v>465</v>
      </c>
      <c r="F35" s="53" t="s">
        <v>496</v>
      </c>
      <c r="G35" s="120" t="s">
        <v>627</v>
      </c>
      <c r="H35" s="40">
        <v>27</v>
      </c>
      <c r="I35" s="53" t="s">
        <v>528</v>
      </c>
      <c r="J35" s="120" t="s">
        <v>389</v>
      </c>
      <c r="K35" s="40">
        <v>27</v>
      </c>
      <c r="L35" s="126">
        <v>54</v>
      </c>
      <c r="M35" s="122" t="s">
        <v>361</v>
      </c>
      <c r="N35" s="133"/>
      <c r="O35" s="38"/>
      <c r="S35" s="34"/>
      <c r="T35" s="34"/>
      <c r="U35" s="34"/>
    </row>
    <row r="36" spans="2:21" ht="19.5" customHeight="1">
      <c r="B36" s="127">
        <v>31</v>
      </c>
      <c r="C36" s="44" t="str">
        <f t="shared" si="1"/>
        <v>G3</v>
      </c>
      <c r="D36" s="37">
        <v>31</v>
      </c>
      <c r="E36" s="37" t="s">
        <v>479</v>
      </c>
      <c r="F36" s="52" t="s">
        <v>503</v>
      </c>
      <c r="G36" s="120" t="s">
        <v>628</v>
      </c>
      <c r="H36" s="40">
        <v>24.75</v>
      </c>
      <c r="I36" s="52" t="s">
        <v>336</v>
      </c>
      <c r="J36" s="120" t="s">
        <v>429</v>
      </c>
      <c r="K36" s="121">
        <v>24.75</v>
      </c>
      <c r="L36" s="126">
        <v>49.5</v>
      </c>
      <c r="M36" s="122" t="s">
        <v>362</v>
      </c>
      <c r="N36" s="133"/>
      <c r="O36" s="38"/>
      <c r="U36" s="34"/>
    </row>
    <row r="37" spans="2:21" ht="19.5" customHeight="1">
      <c r="B37" s="127">
        <v>32</v>
      </c>
      <c r="C37" s="44" t="str">
        <f t="shared" si="1"/>
        <v>H3</v>
      </c>
      <c r="D37" s="37">
        <v>32</v>
      </c>
      <c r="E37" s="37" t="s">
        <v>445</v>
      </c>
      <c r="F37" s="52" t="s">
        <v>283</v>
      </c>
      <c r="G37" s="120" t="s">
        <v>427</v>
      </c>
      <c r="H37" s="40">
        <v>24.75</v>
      </c>
      <c r="I37" s="52" t="s">
        <v>510</v>
      </c>
      <c r="J37" s="120" t="s">
        <v>629</v>
      </c>
      <c r="K37" s="40">
        <v>24</v>
      </c>
      <c r="L37" s="126">
        <v>48.75</v>
      </c>
      <c r="M37" s="122" t="s">
        <v>363</v>
      </c>
      <c r="N37" s="133"/>
      <c r="O37" s="38"/>
      <c r="S37" s="27"/>
      <c r="T37" s="27"/>
      <c r="U37" s="27"/>
    </row>
    <row r="38" spans="2:15" ht="19.5" customHeight="1">
      <c r="B38" s="127">
        <v>33</v>
      </c>
      <c r="C38" s="501" t="s">
        <v>1036</v>
      </c>
      <c r="D38" s="37">
        <v>33</v>
      </c>
      <c r="E38" s="37" t="s">
        <v>461</v>
      </c>
      <c r="F38" s="52" t="s">
        <v>493</v>
      </c>
      <c r="G38" s="120" t="s">
        <v>630</v>
      </c>
      <c r="H38" s="40">
        <v>24</v>
      </c>
      <c r="I38" s="52" t="s">
        <v>524</v>
      </c>
      <c r="J38" s="120" t="s">
        <v>631</v>
      </c>
      <c r="K38" s="121">
        <v>24</v>
      </c>
      <c r="L38" s="126">
        <v>48</v>
      </c>
      <c r="M38" s="122" t="s">
        <v>364</v>
      </c>
      <c r="N38" s="133"/>
      <c r="O38" s="38"/>
    </row>
    <row r="39" spans="2:21" ht="19.5" customHeight="1">
      <c r="B39" s="127">
        <v>34</v>
      </c>
      <c r="C39" s="501" t="s">
        <v>1043</v>
      </c>
      <c r="D39" s="37">
        <v>34</v>
      </c>
      <c r="E39" s="518" t="s">
        <v>1281</v>
      </c>
      <c r="F39" s="52" t="s">
        <v>482</v>
      </c>
      <c r="G39" s="120" t="s">
        <v>632</v>
      </c>
      <c r="H39" s="40">
        <v>22.5</v>
      </c>
      <c r="I39" s="52" t="s">
        <v>507</v>
      </c>
      <c r="J39" s="120" t="s">
        <v>633</v>
      </c>
      <c r="K39" s="121">
        <v>22.5</v>
      </c>
      <c r="L39" s="126">
        <v>45</v>
      </c>
      <c r="M39" s="122" t="s">
        <v>365</v>
      </c>
      <c r="N39" s="133"/>
      <c r="O39" s="38"/>
      <c r="S39" s="34"/>
      <c r="T39" s="34"/>
      <c r="U39" s="34"/>
    </row>
    <row r="40" spans="2:15" ht="19.5" customHeight="1">
      <c r="B40" s="127">
        <v>35</v>
      </c>
      <c r="C40" s="501" t="s">
        <v>1040</v>
      </c>
      <c r="D40" s="37">
        <v>35</v>
      </c>
      <c r="E40" s="37" t="s">
        <v>456</v>
      </c>
      <c r="F40" s="52" t="s">
        <v>311</v>
      </c>
      <c r="G40" s="120" t="s">
        <v>404</v>
      </c>
      <c r="H40" s="40">
        <v>37.5</v>
      </c>
      <c r="I40" s="52" t="s">
        <v>519</v>
      </c>
      <c r="J40" s="178" t="s">
        <v>102</v>
      </c>
      <c r="K40" s="40">
        <v>0</v>
      </c>
      <c r="L40" s="126">
        <v>37.5</v>
      </c>
      <c r="M40" s="122" t="s">
        <v>366</v>
      </c>
      <c r="N40" s="133"/>
      <c r="O40" s="16"/>
    </row>
    <row r="41" spans="2:21" ht="19.5" customHeight="1">
      <c r="B41" s="127">
        <v>36</v>
      </c>
      <c r="C41" s="44" t="str">
        <f t="shared" si="1"/>
        <v>SEED#37</v>
      </c>
      <c r="D41" s="37">
        <v>36</v>
      </c>
      <c r="E41" s="37" t="s">
        <v>449</v>
      </c>
      <c r="F41" s="116" t="s">
        <v>290</v>
      </c>
      <c r="G41" s="120" t="s">
        <v>397</v>
      </c>
      <c r="H41" s="40">
        <v>21</v>
      </c>
      <c r="I41" s="116" t="s">
        <v>323</v>
      </c>
      <c r="J41" s="120" t="s">
        <v>412</v>
      </c>
      <c r="K41" s="40">
        <v>10.5</v>
      </c>
      <c r="L41" s="126">
        <v>31.5</v>
      </c>
      <c r="M41" s="132" t="s">
        <v>827</v>
      </c>
      <c r="N41" s="133" t="s">
        <v>749</v>
      </c>
      <c r="O41" s="38"/>
      <c r="S41" s="27"/>
      <c r="T41" s="27"/>
      <c r="U41" s="27"/>
    </row>
    <row r="42" spans="2:21" ht="19.5" customHeight="1">
      <c r="B42" s="127">
        <v>37</v>
      </c>
      <c r="C42" s="44" t="str">
        <f t="shared" si="1"/>
        <v>SEED#36</v>
      </c>
      <c r="D42" s="44">
        <v>36</v>
      </c>
      <c r="E42" s="37" t="s">
        <v>1010</v>
      </c>
      <c r="F42" s="52" t="s">
        <v>302</v>
      </c>
      <c r="G42" s="120" t="s">
        <v>423</v>
      </c>
      <c r="H42" s="40">
        <v>15.75</v>
      </c>
      <c r="I42" s="53" t="s">
        <v>329</v>
      </c>
      <c r="J42" s="120" t="s">
        <v>424</v>
      </c>
      <c r="K42" s="121">
        <v>15.75</v>
      </c>
      <c r="L42" s="126">
        <v>31.5</v>
      </c>
      <c r="M42" s="132" t="s">
        <v>367</v>
      </c>
      <c r="N42" s="133" t="s">
        <v>749</v>
      </c>
      <c r="O42" s="38"/>
      <c r="S42" s="34"/>
      <c r="T42" s="34"/>
      <c r="U42" s="34"/>
    </row>
    <row r="43" spans="2:15" ht="19.5" customHeight="1">
      <c r="B43" s="127">
        <v>38</v>
      </c>
      <c r="C43" s="501" t="s">
        <v>1041</v>
      </c>
      <c r="D43" s="37">
        <v>38</v>
      </c>
      <c r="E43" s="37" t="s">
        <v>468</v>
      </c>
      <c r="F43" s="52" t="s">
        <v>297</v>
      </c>
      <c r="G43" s="120" t="s">
        <v>384</v>
      </c>
      <c r="H43" s="40">
        <v>28.5</v>
      </c>
      <c r="I43" s="52" t="s">
        <v>531</v>
      </c>
      <c r="J43" s="120" t="s">
        <v>634</v>
      </c>
      <c r="K43" s="40">
        <v>0</v>
      </c>
      <c r="L43" s="126">
        <v>28.5</v>
      </c>
      <c r="M43" s="122" t="s">
        <v>368</v>
      </c>
      <c r="N43" s="133"/>
      <c r="O43" s="38"/>
    </row>
    <row r="44" spans="2:15" ht="19.5" customHeight="1">
      <c r="B44" s="127">
        <v>39</v>
      </c>
      <c r="C44" s="44" t="str">
        <f t="shared" si="1"/>
        <v>SEED#39</v>
      </c>
      <c r="D44" s="37">
        <v>39</v>
      </c>
      <c r="E44" s="37" t="s">
        <v>450</v>
      </c>
      <c r="F44" s="52" t="s">
        <v>310</v>
      </c>
      <c r="G44" s="120" t="s">
        <v>421</v>
      </c>
      <c r="H44" s="40">
        <v>6.75</v>
      </c>
      <c r="I44" s="52" t="s">
        <v>338</v>
      </c>
      <c r="J44" s="120" t="s">
        <v>396</v>
      </c>
      <c r="K44" s="121">
        <v>19.5</v>
      </c>
      <c r="L44" s="126">
        <v>26.25</v>
      </c>
      <c r="M44" s="122" t="s">
        <v>114</v>
      </c>
      <c r="N44" s="133"/>
      <c r="O44" s="38"/>
    </row>
    <row r="45" spans="2:20" ht="19.5" customHeight="1">
      <c r="B45" s="127">
        <v>40</v>
      </c>
      <c r="C45" s="44" t="str">
        <f t="shared" si="1"/>
        <v>SEED#40</v>
      </c>
      <c r="D45" s="37">
        <v>40</v>
      </c>
      <c r="E45" s="37" t="s">
        <v>480</v>
      </c>
      <c r="F45" s="52" t="s">
        <v>504</v>
      </c>
      <c r="G45" s="120" t="s">
        <v>635</v>
      </c>
      <c r="H45" s="40">
        <v>24</v>
      </c>
      <c r="I45" s="52" t="s">
        <v>540</v>
      </c>
      <c r="J45" s="178" t="s">
        <v>102</v>
      </c>
      <c r="K45" s="121">
        <v>0</v>
      </c>
      <c r="L45" s="126">
        <v>24</v>
      </c>
      <c r="M45" s="122" t="s">
        <v>115</v>
      </c>
      <c r="N45" s="133"/>
      <c r="O45" s="38"/>
      <c r="S45" s="34"/>
      <c r="T45" s="34"/>
    </row>
    <row r="46" spans="2:21" ht="19.5" customHeight="1">
      <c r="B46" s="127">
        <v>41</v>
      </c>
      <c r="C46" s="501" t="s">
        <v>1037</v>
      </c>
      <c r="D46" s="37">
        <v>41</v>
      </c>
      <c r="E46" s="37" t="s">
        <v>448</v>
      </c>
      <c r="F46" s="52" t="s">
        <v>309</v>
      </c>
      <c r="G46" s="120" t="s">
        <v>395</v>
      </c>
      <c r="H46" s="40">
        <v>22.5</v>
      </c>
      <c r="I46" s="52" t="s">
        <v>512</v>
      </c>
      <c r="J46" s="178" t="s">
        <v>102</v>
      </c>
      <c r="K46" s="121">
        <v>0</v>
      </c>
      <c r="L46" s="126">
        <v>22.5</v>
      </c>
      <c r="M46" s="122" t="s">
        <v>116</v>
      </c>
      <c r="N46" s="133"/>
      <c r="O46" s="38"/>
      <c r="S46" s="27"/>
      <c r="T46" s="27"/>
      <c r="U46" s="27"/>
    </row>
    <row r="47" spans="2:21" ht="19.5" customHeight="1">
      <c r="B47" s="127">
        <v>42</v>
      </c>
      <c r="C47" s="501" t="s">
        <v>1042</v>
      </c>
      <c r="D47" s="37">
        <v>42</v>
      </c>
      <c r="E47" s="37" t="s">
        <v>1053</v>
      </c>
      <c r="F47" s="52" t="s">
        <v>484</v>
      </c>
      <c r="G47" s="120" t="s">
        <v>636</v>
      </c>
      <c r="H47" s="40">
        <v>21</v>
      </c>
      <c r="I47" s="52" t="s">
        <v>509</v>
      </c>
      <c r="J47" s="120" t="s">
        <v>611</v>
      </c>
      <c r="K47" s="121">
        <v>0.75</v>
      </c>
      <c r="L47" s="126">
        <v>21.75</v>
      </c>
      <c r="M47" s="122" t="s">
        <v>118</v>
      </c>
      <c r="N47" s="133"/>
      <c r="O47" s="38"/>
      <c r="S47" s="34"/>
      <c r="T47" s="34"/>
      <c r="U47" s="34"/>
    </row>
    <row r="48" spans="2:21" ht="19.5" customHeight="1">
      <c r="B48" s="127">
        <v>43</v>
      </c>
      <c r="C48" s="44" t="str">
        <f t="shared" si="1"/>
        <v>SEED#43</v>
      </c>
      <c r="D48" s="37">
        <v>43</v>
      </c>
      <c r="E48" s="37" t="s">
        <v>1020</v>
      </c>
      <c r="F48" s="52" t="s">
        <v>305</v>
      </c>
      <c r="G48" s="120" t="s">
        <v>406</v>
      </c>
      <c r="H48" s="40">
        <v>21</v>
      </c>
      <c r="I48" s="52" t="s">
        <v>538</v>
      </c>
      <c r="J48" s="120" t="s">
        <v>637</v>
      </c>
      <c r="K48" s="121">
        <v>0</v>
      </c>
      <c r="L48" s="126">
        <v>21</v>
      </c>
      <c r="M48" s="122" t="s">
        <v>124</v>
      </c>
      <c r="N48" s="133"/>
      <c r="O48" s="38"/>
      <c r="S48" s="27"/>
      <c r="T48" s="27"/>
      <c r="U48" s="27"/>
    </row>
    <row r="49" spans="2:21" ht="19.5" customHeight="1">
      <c r="B49" s="127">
        <v>44</v>
      </c>
      <c r="C49" s="501" t="s">
        <v>1038</v>
      </c>
      <c r="D49" s="37">
        <v>44</v>
      </c>
      <c r="E49" s="37" t="s">
        <v>470</v>
      </c>
      <c r="F49" s="119" t="s">
        <v>286</v>
      </c>
      <c r="G49" s="120" t="s">
        <v>369</v>
      </c>
      <c r="H49" s="40">
        <v>18</v>
      </c>
      <c r="I49" s="116" t="s">
        <v>532</v>
      </c>
      <c r="J49" s="178" t="s">
        <v>102</v>
      </c>
      <c r="K49" s="40">
        <v>0</v>
      </c>
      <c r="L49" s="126">
        <v>18</v>
      </c>
      <c r="M49" s="122" t="s">
        <v>120</v>
      </c>
      <c r="N49" s="133"/>
      <c r="O49" s="38"/>
      <c r="S49" s="34"/>
      <c r="T49" s="34"/>
      <c r="U49" s="34"/>
    </row>
    <row r="50" spans="2:15" ht="19.5" customHeight="1">
      <c r="B50" s="127">
        <v>45</v>
      </c>
      <c r="C50" s="501" t="s">
        <v>1039</v>
      </c>
      <c r="D50" s="37">
        <v>45</v>
      </c>
      <c r="E50" s="37" t="s">
        <v>441</v>
      </c>
      <c r="F50" s="53" t="s">
        <v>481</v>
      </c>
      <c r="G50" s="120" t="s">
        <v>638</v>
      </c>
      <c r="H50" s="40">
        <v>9</v>
      </c>
      <c r="I50" s="124" t="s">
        <v>332</v>
      </c>
      <c r="J50" s="120" t="s">
        <v>420</v>
      </c>
      <c r="K50" s="121">
        <v>6.75</v>
      </c>
      <c r="L50" s="126">
        <v>15.75</v>
      </c>
      <c r="M50" s="122" t="s">
        <v>117</v>
      </c>
      <c r="N50" s="133"/>
      <c r="O50" s="38"/>
    </row>
    <row r="51" spans="2:21" ht="19.5" customHeight="1">
      <c r="B51" s="127">
        <v>46</v>
      </c>
      <c r="C51" s="44" t="str">
        <f t="shared" si="1"/>
        <v>SEED#46</v>
      </c>
      <c r="D51" s="37">
        <v>46</v>
      </c>
      <c r="E51" s="37" t="s">
        <v>463</v>
      </c>
      <c r="F51" s="116" t="s">
        <v>495</v>
      </c>
      <c r="G51" s="120" t="s">
        <v>639</v>
      </c>
      <c r="H51" s="40">
        <v>9</v>
      </c>
      <c r="I51" s="116" t="s">
        <v>526</v>
      </c>
      <c r="J51" s="178" t="s">
        <v>102</v>
      </c>
      <c r="K51" s="121">
        <v>0</v>
      </c>
      <c r="L51" s="126">
        <v>9</v>
      </c>
      <c r="M51" s="122" t="s">
        <v>121</v>
      </c>
      <c r="N51" s="133"/>
      <c r="O51" s="38"/>
      <c r="S51" s="34"/>
      <c r="T51" s="34"/>
      <c r="U51" s="34"/>
    </row>
    <row r="52" spans="2:15" ht="19.5" customHeight="1">
      <c r="B52" s="127">
        <v>47</v>
      </c>
      <c r="C52" s="44" t="str">
        <f t="shared" si="1"/>
        <v>SEED#47</v>
      </c>
      <c r="D52" s="37">
        <v>47</v>
      </c>
      <c r="E52" s="37" t="s">
        <v>454</v>
      </c>
      <c r="F52" s="52" t="s">
        <v>488</v>
      </c>
      <c r="G52" s="120" t="s">
        <v>640</v>
      </c>
      <c r="H52" s="40">
        <v>7</v>
      </c>
      <c r="I52" s="52" t="s">
        <v>517</v>
      </c>
      <c r="J52" s="178" t="s">
        <v>102</v>
      </c>
      <c r="K52" s="40">
        <v>0</v>
      </c>
      <c r="L52" s="126">
        <v>7</v>
      </c>
      <c r="M52" s="122" t="s">
        <v>122</v>
      </c>
      <c r="N52" s="133"/>
      <c r="O52" s="38"/>
    </row>
    <row r="53" spans="2:21" ht="19.5" customHeight="1">
      <c r="B53" s="127">
        <v>48</v>
      </c>
      <c r="C53" s="44" t="str">
        <f t="shared" si="1"/>
        <v>SEED#48</v>
      </c>
      <c r="D53" s="37">
        <v>48</v>
      </c>
      <c r="E53" s="37" t="s">
        <v>451</v>
      </c>
      <c r="F53" s="52" t="s">
        <v>293</v>
      </c>
      <c r="G53" s="120" t="s">
        <v>416</v>
      </c>
      <c r="H53" s="40">
        <v>6.75</v>
      </c>
      <c r="I53" s="52" t="s">
        <v>513</v>
      </c>
      <c r="J53" s="178" t="s">
        <v>102</v>
      </c>
      <c r="K53" s="121">
        <v>0</v>
      </c>
      <c r="L53" s="126">
        <v>6.75</v>
      </c>
      <c r="M53" s="122" t="s">
        <v>119</v>
      </c>
      <c r="N53" s="133"/>
      <c r="O53" s="38"/>
      <c r="S53" s="27"/>
      <c r="T53" s="27"/>
      <c r="U53" s="27"/>
    </row>
    <row r="54" spans="2:21" ht="19.5" customHeight="1">
      <c r="B54" s="127">
        <v>49</v>
      </c>
      <c r="C54" s="44" t="str">
        <f t="shared" si="1"/>
        <v>SEED#49</v>
      </c>
      <c r="D54" s="37">
        <v>49</v>
      </c>
      <c r="E54" s="37" t="s">
        <v>460</v>
      </c>
      <c r="F54" s="52" t="s">
        <v>492</v>
      </c>
      <c r="G54" s="120" t="s">
        <v>641</v>
      </c>
      <c r="H54" s="40">
        <v>6</v>
      </c>
      <c r="I54" s="52" t="s">
        <v>523</v>
      </c>
      <c r="J54" s="120" t="s">
        <v>642</v>
      </c>
      <c r="K54" s="121">
        <v>0</v>
      </c>
      <c r="L54" s="126">
        <v>6</v>
      </c>
      <c r="M54" s="122" t="s">
        <v>123</v>
      </c>
      <c r="N54" s="133"/>
      <c r="O54" s="38"/>
      <c r="S54" s="34"/>
      <c r="T54" s="34"/>
      <c r="U54" s="34"/>
    </row>
    <row r="55" spans="2:21" ht="18.75">
      <c r="B55" s="127">
        <v>50</v>
      </c>
      <c r="C55" s="44" t="str">
        <f t="shared" si="1"/>
        <v>SEED#50</v>
      </c>
      <c r="D55" s="37">
        <v>50</v>
      </c>
      <c r="E55" s="37" t="s">
        <v>462</v>
      </c>
      <c r="F55" s="52" t="s">
        <v>494</v>
      </c>
      <c r="G55" s="120" t="s">
        <v>613</v>
      </c>
      <c r="H55" s="40">
        <v>0.75</v>
      </c>
      <c r="I55" s="52" t="s">
        <v>525</v>
      </c>
      <c r="J55" s="120" t="s">
        <v>612</v>
      </c>
      <c r="K55" s="121">
        <v>0.75</v>
      </c>
      <c r="L55" s="126">
        <v>1.5</v>
      </c>
      <c r="M55" s="122" t="s">
        <v>127</v>
      </c>
      <c r="N55" s="133"/>
      <c r="O55" s="38"/>
      <c r="S55" s="34"/>
      <c r="T55" s="34"/>
      <c r="U55" s="34"/>
    </row>
    <row r="56" spans="2:21" ht="18.75">
      <c r="B56" s="127">
        <v>51</v>
      </c>
      <c r="C56" s="44" t="str">
        <f t="shared" si="1"/>
        <v>SEED#59</v>
      </c>
      <c r="D56" s="37">
        <v>51</v>
      </c>
      <c r="E56" s="37" t="s">
        <v>452</v>
      </c>
      <c r="F56" s="52" t="s">
        <v>486</v>
      </c>
      <c r="G56" s="178" t="s">
        <v>102</v>
      </c>
      <c r="H56" s="40">
        <v>0</v>
      </c>
      <c r="I56" s="52" t="s">
        <v>514</v>
      </c>
      <c r="J56" s="178" t="s">
        <v>102</v>
      </c>
      <c r="K56" s="121">
        <v>0</v>
      </c>
      <c r="L56" s="126">
        <v>0</v>
      </c>
      <c r="M56" s="132" t="s">
        <v>828</v>
      </c>
      <c r="N56" s="133" t="s">
        <v>751</v>
      </c>
      <c r="O56" s="38"/>
      <c r="U56" s="34"/>
    </row>
    <row r="57" spans="2:15" ht="18.75">
      <c r="B57" s="127">
        <v>52</v>
      </c>
      <c r="C57" s="44" t="str">
        <f t="shared" si="1"/>
        <v>SEED#56</v>
      </c>
      <c r="D57" s="37">
        <v>51</v>
      </c>
      <c r="E57" s="49" t="s">
        <v>453</v>
      </c>
      <c r="F57" s="118" t="s">
        <v>487</v>
      </c>
      <c r="G57" s="120" t="s">
        <v>643</v>
      </c>
      <c r="H57" s="40">
        <v>0</v>
      </c>
      <c r="I57" s="118" t="s">
        <v>515</v>
      </c>
      <c r="J57" s="178" t="s">
        <v>102</v>
      </c>
      <c r="K57" s="121">
        <v>0</v>
      </c>
      <c r="L57" s="126">
        <v>0</v>
      </c>
      <c r="M57" s="132" t="s">
        <v>829</v>
      </c>
      <c r="N57" s="133" t="s">
        <v>751</v>
      </c>
      <c r="O57" s="48"/>
    </row>
    <row r="58" spans="2:15" ht="18.75">
      <c r="B58" s="47">
        <v>53</v>
      </c>
      <c r="C58" s="44" t="str">
        <f t="shared" si="1"/>
        <v>SEED#55</v>
      </c>
      <c r="D58" s="37">
        <v>51</v>
      </c>
      <c r="E58" s="44" t="s">
        <v>457</v>
      </c>
      <c r="F58" s="116" t="s">
        <v>490</v>
      </c>
      <c r="G58" s="178" t="s">
        <v>102</v>
      </c>
      <c r="H58" s="40">
        <v>0</v>
      </c>
      <c r="I58" s="116" t="s">
        <v>520</v>
      </c>
      <c r="J58" s="178" t="s">
        <v>102</v>
      </c>
      <c r="K58" s="40">
        <v>0</v>
      </c>
      <c r="L58" s="126">
        <v>0</v>
      </c>
      <c r="M58" s="132" t="s">
        <v>830</v>
      </c>
      <c r="N58" s="133" t="s">
        <v>750</v>
      </c>
      <c r="O58" s="68"/>
    </row>
    <row r="59" spans="2:15" ht="18.75">
      <c r="B59" s="47">
        <v>54</v>
      </c>
      <c r="C59" s="44" t="str">
        <f t="shared" si="1"/>
        <v>SEED#54</v>
      </c>
      <c r="D59" s="37">
        <v>51</v>
      </c>
      <c r="E59" s="37" t="s">
        <v>458</v>
      </c>
      <c r="F59" s="52" t="s">
        <v>491</v>
      </c>
      <c r="G59" s="178" t="s">
        <v>102</v>
      </c>
      <c r="H59" s="40">
        <v>0</v>
      </c>
      <c r="I59" s="52" t="s">
        <v>521</v>
      </c>
      <c r="J59" s="178" t="s">
        <v>102</v>
      </c>
      <c r="K59" s="121">
        <v>0</v>
      </c>
      <c r="L59" s="126">
        <v>0</v>
      </c>
      <c r="M59" s="132" t="s">
        <v>831</v>
      </c>
      <c r="N59" s="133" t="s">
        <v>750</v>
      </c>
      <c r="O59" s="16"/>
    </row>
    <row r="60" spans="2:15" ht="18.75">
      <c r="B60" s="47">
        <v>55</v>
      </c>
      <c r="C60" s="44" t="str">
        <f t="shared" si="1"/>
        <v>SEED#60</v>
      </c>
      <c r="D60" s="37">
        <v>51</v>
      </c>
      <c r="E60" s="37" t="s">
        <v>466</v>
      </c>
      <c r="F60" s="52" t="s">
        <v>497</v>
      </c>
      <c r="G60" s="120" t="s">
        <v>644</v>
      </c>
      <c r="H60" s="40">
        <v>0</v>
      </c>
      <c r="I60" s="52" t="s">
        <v>529</v>
      </c>
      <c r="J60" s="178" t="s">
        <v>102</v>
      </c>
      <c r="K60" s="121">
        <v>0</v>
      </c>
      <c r="L60" s="126">
        <v>0</v>
      </c>
      <c r="M60" s="132" t="s">
        <v>832</v>
      </c>
      <c r="N60" s="133" t="s">
        <v>750</v>
      </c>
      <c r="O60" s="16"/>
    </row>
    <row r="61" spans="2:15" ht="18.75">
      <c r="B61" s="47">
        <v>56</v>
      </c>
      <c r="C61" s="44" t="str">
        <f t="shared" si="1"/>
        <v>SEED#53</v>
      </c>
      <c r="D61" s="37">
        <v>51</v>
      </c>
      <c r="E61" s="37" t="s">
        <v>1017</v>
      </c>
      <c r="F61" s="52" t="s">
        <v>498</v>
      </c>
      <c r="G61" s="120" t="s">
        <v>645</v>
      </c>
      <c r="H61" s="40">
        <v>0</v>
      </c>
      <c r="I61" s="52" t="s">
        <v>533</v>
      </c>
      <c r="J61" s="120" t="s">
        <v>646</v>
      </c>
      <c r="K61" s="121">
        <v>0</v>
      </c>
      <c r="L61" s="126">
        <v>0</v>
      </c>
      <c r="M61" s="132" t="s">
        <v>833</v>
      </c>
      <c r="N61" s="133" t="s">
        <v>750</v>
      </c>
      <c r="O61" s="16"/>
    </row>
    <row r="62" spans="2:15" ht="18.75">
      <c r="B62" s="47">
        <v>57</v>
      </c>
      <c r="C62" s="44" t="str">
        <f t="shared" si="1"/>
        <v>SEED#51</v>
      </c>
      <c r="D62" s="37">
        <v>51</v>
      </c>
      <c r="E62" s="37" t="s">
        <v>472</v>
      </c>
      <c r="F62" s="52" t="s">
        <v>499</v>
      </c>
      <c r="G62" s="178" t="s">
        <v>102</v>
      </c>
      <c r="H62" s="40">
        <v>0</v>
      </c>
      <c r="I62" s="52" t="s">
        <v>534</v>
      </c>
      <c r="J62" s="178" t="s">
        <v>102</v>
      </c>
      <c r="K62" s="40">
        <v>0</v>
      </c>
      <c r="L62" s="126">
        <v>0</v>
      </c>
      <c r="M62" s="132" t="s">
        <v>834</v>
      </c>
      <c r="N62" s="133" t="s">
        <v>750</v>
      </c>
      <c r="O62" s="16"/>
    </row>
    <row r="63" spans="2:15" ht="18.75">
      <c r="B63" s="47">
        <v>58</v>
      </c>
      <c r="C63" s="44" t="str">
        <f t="shared" si="1"/>
        <v>SEED#52</v>
      </c>
      <c r="D63" s="37">
        <v>51</v>
      </c>
      <c r="E63" s="36" t="s">
        <v>475</v>
      </c>
      <c r="F63" s="52" t="s">
        <v>500</v>
      </c>
      <c r="G63" s="178" t="s">
        <v>102</v>
      </c>
      <c r="H63" s="40">
        <v>0</v>
      </c>
      <c r="I63" s="52" t="s">
        <v>536</v>
      </c>
      <c r="J63" s="120" t="s">
        <v>647</v>
      </c>
      <c r="K63" s="121">
        <v>0</v>
      </c>
      <c r="L63" s="126">
        <v>0</v>
      </c>
      <c r="M63" s="132" t="s">
        <v>835</v>
      </c>
      <c r="N63" s="133" t="s">
        <v>750</v>
      </c>
      <c r="O63" s="16"/>
    </row>
    <row r="64" spans="2:15" ht="18.75">
      <c r="B64" s="47">
        <v>59</v>
      </c>
      <c r="C64" s="44" t="str">
        <f t="shared" si="1"/>
        <v>SEED#57</v>
      </c>
      <c r="D64" s="37">
        <v>51</v>
      </c>
      <c r="E64" s="37" t="s">
        <v>476</v>
      </c>
      <c r="F64" s="52" t="s">
        <v>501</v>
      </c>
      <c r="G64" s="178" t="s">
        <v>102</v>
      </c>
      <c r="H64" s="40">
        <v>0</v>
      </c>
      <c r="I64" s="52" t="s">
        <v>537</v>
      </c>
      <c r="J64" s="178" t="s">
        <v>102</v>
      </c>
      <c r="K64" s="121">
        <v>0</v>
      </c>
      <c r="L64" s="126">
        <v>0</v>
      </c>
      <c r="M64" s="132" t="s">
        <v>786</v>
      </c>
      <c r="N64" s="133" t="s">
        <v>750</v>
      </c>
      <c r="O64" s="16"/>
    </row>
    <row r="65" spans="2:15" ht="18.75">
      <c r="B65" s="176">
        <v>60</v>
      </c>
      <c r="C65" s="44" t="str">
        <f t="shared" si="1"/>
        <v>SEED#58</v>
      </c>
      <c r="D65" s="37">
        <v>51</v>
      </c>
      <c r="E65" s="37" t="s">
        <v>478</v>
      </c>
      <c r="F65" s="52" t="s">
        <v>502</v>
      </c>
      <c r="G65" s="120" t="s">
        <v>648</v>
      </c>
      <c r="H65" s="40">
        <v>0</v>
      </c>
      <c r="I65" s="52" t="s">
        <v>539</v>
      </c>
      <c r="J65" s="178" t="s">
        <v>102</v>
      </c>
      <c r="K65" s="121">
        <v>0</v>
      </c>
      <c r="L65" s="126">
        <v>0</v>
      </c>
      <c r="M65" s="132" t="s">
        <v>836</v>
      </c>
      <c r="N65" s="133" t="s">
        <v>750</v>
      </c>
      <c r="O65" s="16"/>
    </row>
    <row r="66" spans="2:15" ht="18.75" hidden="1">
      <c r="B66" s="47">
        <v>61</v>
      </c>
      <c r="C66" s="44">
        <f t="shared" si="1"/>
        <v>0</v>
      </c>
      <c r="D66" s="38"/>
      <c r="E66" s="37"/>
      <c r="F66" s="52"/>
      <c r="G66" s="120"/>
      <c r="H66" s="40"/>
      <c r="I66" s="52"/>
      <c r="J66" s="120"/>
      <c r="K66" s="121"/>
      <c r="L66" s="126"/>
      <c r="M66" s="132"/>
      <c r="N66" s="50"/>
      <c r="O66" s="16"/>
    </row>
    <row r="67" spans="2:15" ht="18.75" hidden="1">
      <c r="B67" s="47">
        <v>62</v>
      </c>
      <c r="C67" s="44">
        <f t="shared" si="1"/>
        <v>0</v>
      </c>
      <c r="D67" s="38"/>
      <c r="E67" s="37"/>
      <c r="F67" s="52"/>
      <c r="G67" s="120"/>
      <c r="H67" s="40"/>
      <c r="I67" s="52"/>
      <c r="J67" s="120"/>
      <c r="K67" s="121"/>
      <c r="L67" s="126"/>
      <c r="M67" s="132"/>
      <c r="N67" s="50"/>
      <c r="O67" s="16"/>
    </row>
    <row r="68" spans="2:15" ht="18.75" hidden="1">
      <c r="B68" s="47">
        <v>63</v>
      </c>
      <c r="C68" s="44">
        <f t="shared" si="1"/>
        <v>0</v>
      </c>
      <c r="D68" s="38"/>
      <c r="E68" s="37"/>
      <c r="F68" s="52"/>
      <c r="G68" s="120"/>
      <c r="H68" s="40"/>
      <c r="I68" s="52"/>
      <c r="J68" s="120"/>
      <c r="K68" s="121"/>
      <c r="L68" s="126"/>
      <c r="M68" s="132"/>
      <c r="N68" s="50"/>
      <c r="O68" s="16"/>
    </row>
    <row r="69" spans="2:15" ht="18.75" hidden="1">
      <c r="B69" s="47">
        <v>64</v>
      </c>
      <c r="C69" s="44">
        <f t="shared" si="1"/>
        <v>0</v>
      </c>
      <c r="D69" s="38"/>
      <c r="E69" s="37"/>
      <c r="F69" s="52"/>
      <c r="G69" s="120"/>
      <c r="H69" s="40"/>
      <c r="I69" s="52"/>
      <c r="J69" s="120"/>
      <c r="K69" s="121"/>
      <c r="L69" s="126"/>
      <c r="M69" s="132"/>
      <c r="N69" s="50"/>
      <c r="O69" s="16"/>
    </row>
    <row r="70" spans="2:15" ht="18.75" hidden="1">
      <c r="B70" s="47">
        <v>65</v>
      </c>
      <c r="C70" s="44">
        <f t="shared" si="1"/>
        <v>0</v>
      </c>
      <c r="D70" s="38"/>
      <c r="E70" s="37"/>
      <c r="F70" s="52"/>
      <c r="G70" s="120"/>
      <c r="H70" s="40"/>
      <c r="I70" s="52"/>
      <c r="J70" s="120"/>
      <c r="K70" s="121"/>
      <c r="L70" s="126"/>
      <c r="M70" s="132"/>
      <c r="N70" s="50"/>
      <c r="O70" s="38"/>
    </row>
    <row r="71" spans="2:15" ht="18.75" hidden="1">
      <c r="B71" s="47">
        <v>66</v>
      </c>
      <c r="C71" s="44">
        <f t="shared" si="1"/>
        <v>0</v>
      </c>
      <c r="D71" s="38"/>
      <c r="E71" s="37"/>
      <c r="F71" s="52"/>
      <c r="G71" s="120"/>
      <c r="H71" s="40"/>
      <c r="I71" s="52"/>
      <c r="J71" s="120"/>
      <c r="K71" s="121"/>
      <c r="L71" s="126"/>
      <c r="M71" s="132"/>
      <c r="N71" s="50"/>
      <c r="O71" s="16"/>
    </row>
    <row r="72" spans="2:15" ht="18.75" hidden="1">
      <c r="B72" s="47">
        <v>67</v>
      </c>
      <c r="C72" s="44">
        <f t="shared" si="1"/>
        <v>0</v>
      </c>
      <c r="D72" s="38"/>
      <c r="E72" s="37"/>
      <c r="F72" s="52"/>
      <c r="G72" s="120"/>
      <c r="H72" s="40"/>
      <c r="I72" s="52"/>
      <c r="J72" s="120"/>
      <c r="K72" s="121"/>
      <c r="L72" s="126"/>
      <c r="M72" s="132"/>
      <c r="N72" s="50"/>
      <c r="O72" s="16"/>
    </row>
    <row r="73" spans="2:15" ht="18.75" hidden="1">
      <c r="B73" s="47">
        <v>68</v>
      </c>
      <c r="C73" s="44">
        <f t="shared" si="1"/>
        <v>0</v>
      </c>
      <c r="D73" s="38"/>
      <c r="E73" s="37"/>
      <c r="F73" s="52"/>
      <c r="G73" s="120"/>
      <c r="H73" s="40"/>
      <c r="I73" s="52"/>
      <c r="J73" s="120"/>
      <c r="K73" s="121"/>
      <c r="L73" s="126"/>
      <c r="M73" s="132"/>
      <c r="N73" s="50"/>
      <c r="O73" s="16"/>
    </row>
    <row r="74" spans="2:15" ht="18.75" hidden="1">
      <c r="B74" s="47">
        <v>69</v>
      </c>
      <c r="C74" s="44">
        <f t="shared" si="1"/>
        <v>0</v>
      </c>
      <c r="D74" s="38"/>
      <c r="E74" s="37"/>
      <c r="F74" s="52"/>
      <c r="G74" s="120"/>
      <c r="H74" s="40"/>
      <c r="I74" s="52"/>
      <c r="J74" s="120"/>
      <c r="K74" s="121"/>
      <c r="L74" s="126"/>
      <c r="M74" s="132"/>
      <c r="N74" s="50"/>
      <c r="O74" s="16"/>
    </row>
    <row r="75" spans="2:15" ht="18.75" hidden="1">
      <c r="B75" s="47">
        <v>70</v>
      </c>
      <c r="C75" s="44">
        <f t="shared" si="1"/>
        <v>0</v>
      </c>
      <c r="D75" s="38"/>
      <c r="E75" s="37"/>
      <c r="F75" s="52"/>
      <c r="G75" s="120"/>
      <c r="H75" s="40"/>
      <c r="I75" s="52"/>
      <c r="J75" s="120"/>
      <c r="K75" s="121"/>
      <c r="L75" s="126"/>
      <c r="M75" s="132"/>
      <c r="N75" s="50"/>
      <c r="O75" s="16"/>
    </row>
    <row r="76" spans="2:15" ht="18.75" hidden="1">
      <c r="B76" s="47">
        <v>71</v>
      </c>
      <c r="C76" s="44">
        <f t="shared" si="1"/>
        <v>0</v>
      </c>
      <c r="D76" s="38"/>
      <c r="E76" s="37"/>
      <c r="F76" s="52"/>
      <c r="G76" s="120"/>
      <c r="H76" s="40"/>
      <c r="I76" s="52"/>
      <c r="J76" s="120"/>
      <c r="K76" s="121"/>
      <c r="L76" s="126"/>
      <c r="M76" s="132"/>
      <c r="N76" s="50"/>
      <c r="O76" s="16"/>
    </row>
    <row r="77" spans="2:15" ht="18.75" hidden="1">
      <c r="B77" s="47">
        <v>72</v>
      </c>
      <c r="C77" s="44">
        <f t="shared" si="1"/>
        <v>0</v>
      </c>
      <c r="D77" s="38"/>
      <c r="E77" s="37"/>
      <c r="F77" s="52"/>
      <c r="G77" s="120"/>
      <c r="H77" s="40"/>
      <c r="I77" s="52"/>
      <c r="J77" s="120"/>
      <c r="K77" s="121"/>
      <c r="L77" s="126"/>
      <c r="M77" s="132"/>
      <c r="N77" s="50"/>
      <c r="O77" s="16"/>
    </row>
    <row r="78" spans="2:15" ht="18.75" hidden="1">
      <c r="B78" s="47">
        <v>73</v>
      </c>
      <c r="C78" s="44">
        <f t="shared" si="1"/>
        <v>0</v>
      </c>
      <c r="D78" s="38"/>
      <c r="E78" s="37"/>
      <c r="F78" s="52"/>
      <c r="G78" s="120"/>
      <c r="H78" s="40"/>
      <c r="I78" s="52"/>
      <c r="J78" s="120"/>
      <c r="K78" s="121"/>
      <c r="L78" s="126"/>
      <c r="M78" s="132"/>
      <c r="N78" s="50"/>
      <c r="O78" s="16"/>
    </row>
    <row r="79" spans="2:15" ht="18.75" hidden="1">
      <c r="B79" s="47">
        <v>74</v>
      </c>
      <c r="C79" s="44">
        <f aca="true" t="shared" si="2" ref="C79:C100">M79</f>
        <v>0</v>
      </c>
      <c r="D79" s="38"/>
      <c r="E79" s="37"/>
      <c r="F79" s="52"/>
      <c r="G79" s="120"/>
      <c r="H79" s="40"/>
      <c r="I79" s="52"/>
      <c r="J79" s="120"/>
      <c r="K79" s="121"/>
      <c r="L79" s="126"/>
      <c r="M79" s="132"/>
      <c r="N79" s="50"/>
      <c r="O79" s="16"/>
    </row>
    <row r="80" spans="2:15" ht="18.75" hidden="1">
      <c r="B80" s="47">
        <v>75</v>
      </c>
      <c r="C80" s="44">
        <f t="shared" si="2"/>
        <v>0</v>
      </c>
      <c r="D80" s="38"/>
      <c r="E80" s="37"/>
      <c r="F80" s="52"/>
      <c r="G80" s="120"/>
      <c r="H80" s="40"/>
      <c r="I80" s="52"/>
      <c r="J80" s="120"/>
      <c r="K80" s="121"/>
      <c r="L80" s="126"/>
      <c r="M80" s="132"/>
      <c r="N80" s="16"/>
      <c r="O80" s="16"/>
    </row>
    <row r="81" spans="2:15" ht="18.75" hidden="1">
      <c r="B81" s="47">
        <v>76</v>
      </c>
      <c r="C81" s="44">
        <f t="shared" si="2"/>
        <v>0</v>
      </c>
      <c r="D81" s="38"/>
      <c r="E81" s="37"/>
      <c r="F81" s="52"/>
      <c r="G81" s="120"/>
      <c r="H81" s="40"/>
      <c r="I81" s="52"/>
      <c r="J81" s="120"/>
      <c r="K81" s="121"/>
      <c r="L81" s="126"/>
      <c r="M81" s="132"/>
      <c r="N81" s="16"/>
      <c r="O81" s="16"/>
    </row>
    <row r="82" spans="2:15" ht="18.75" hidden="1">
      <c r="B82" s="47">
        <v>77</v>
      </c>
      <c r="C82" s="44">
        <f t="shared" si="2"/>
        <v>0</v>
      </c>
      <c r="D82" s="38"/>
      <c r="E82" s="37"/>
      <c r="F82" s="52"/>
      <c r="G82" s="120"/>
      <c r="H82" s="40"/>
      <c r="I82" s="52"/>
      <c r="J82" s="120"/>
      <c r="K82" s="121"/>
      <c r="L82" s="126"/>
      <c r="M82" s="132"/>
      <c r="N82" s="16"/>
      <c r="O82" s="16"/>
    </row>
    <row r="83" spans="2:15" ht="18.75" hidden="1">
      <c r="B83" s="47">
        <v>78</v>
      </c>
      <c r="C83" s="44">
        <f t="shared" si="2"/>
        <v>0</v>
      </c>
      <c r="D83" s="38"/>
      <c r="E83" s="37"/>
      <c r="F83" s="52"/>
      <c r="G83" s="120"/>
      <c r="H83" s="40"/>
      <c r="I83" s="52"/>
      <c r="J83" s="120"/>
      <c r="K83" s="121"/>
      <c r="L83" s="126"/>
      <c r="M83" s="132"/>
      <c r="N83" s="16"/>
      <c r="O83" s="16"/>
    </row>
    <row r="84" spans="2:15" ht="18.75" hidden="1">
      <c r="B84" s="47">
        <v>79</v>
      </c>
      <c r="C84" s="44">
        <f t="shared" si="2"/>
        <v>0</v>
      </c>
      <c r="D84" s="38"/>
      <c r="E84" s="37"/>
      <c r="F84" s="52"/>
      <c r="G84" s="120"/>
      <c r="H84" s="40"/>
      <c r="I84" s="52"/>
      <c r="J84" s="120"/>
      <c r="K84" s="121"/>
      <c r="L84" s="126"/>
      <c r="M84" s="132"/>
      <c r="N84" s="16"/>
      <c r="O84" s="16"/>
    </row>
    <row r="85" spans="2:15" ht="18.75" hidden="1">
      <c r="B85" s="47">
        <v>80</v>
      </c>
      <c r="C85" s="44">
        <f t="shared" si="2"/>
        <v>0</v>
      </c>
      <c r="D85" s="38"/>
      <c r="E85" s="37"/>
      <c r="F85" s="52"/>
      <c r="G85" s="120"/>
      <c r="H85" s="40"/>
      <c r="I85" s="52"/>
      <c r="J85" s="120"/>
      <c r="K85" s="121"/>
      <c r="L85" s="126"/>
      <c r="M85" s="132"/>
      <c r="N85" s="16"/>
      <c r="O85" s="16"/>
    </row>
    <row r="86" spans="2:15" ht="18.75" hidden="1">
      <c r="B86" s="47">
        <v>81</v>
      </c>
      <c r="C86" s="44">
        <f t="shared" si="2"/>
        <v>0</v>
      </c>
      <c r="D86" s="38"/>
      <c r="E86" s="37"/>
      <c r="F86" s="52"/>
      <c r="G86" s="120"/>
      <c r="H86" s="40"/>
      <c r="I86" s="52"/>
      <c r="J86" s="120"/>
      <c r="K86" s="121"/>
      <c r="L86" s="126"/>
      <c r="M86" s="132"/>
      <c r="N86" s="16"/>
      <c r="O86" s="16"/>
    </row>
    <row r="87" spans="2:15" ht="18.75" hidden="1">
      <c r="B87" s="47">
        <v>82</v>
      </c>
      <c r="C87" s="44">
        <f t="shared" si="2"/>
        <v>0</v>
      </c>
      <c r="D87" s="38"/>
      <c r="E87" s="37"/>
      <c r="F87" s="52"/>
      <c r="G87" s="120"/>
      <c r="H87" s="40"/>
      <c r="I87" s="52"/>
      <c r="J87" s="120"/>
      <c r="K87" s="121"/>
      <c r="L87" s="126"/>
      <c r="M87" s="132"/>
      <c r="N87" s="16"/>
      <c r="O87" s="16"/>
    </row>
    <row r="88" spans="2:15" ht="18.75" hidden="1">
      <c r="B88" s="47">
        <v>83</v>
      </c>
      <c r="C88" s="44">
        <f t="shared" si="2"/>
        <v>0</v>
      </c>
      <c r="D88" s="38"/>
      <c r="E88" s="37"/>
      <c r="F88" s="52"/>
      <c r="G88" s="120"/>
      <c r="H88" s="40"/>
      <c r="I88" s="52"/>
      <c r="J88" s="120"/>
      <c r="K88" s="121"/>
      <c r="L88" s="126"/>
      <c r="M88" s="132"/>
      <c r="N88" s="16"/>
      <c r="O88" s="16"/>
    </row>
    <row r="89" spans="2:15" ht="18.75" hidden="1">
      <c r="B89" s="47">
        <v>84</v>
      </c>
      <c r="C89" s="44">
        <f t="shared" si="2"/>
        <v>0</v>
      </c>
      <c r="D89" s="38"/>
      <c r="E89" s="37"/>
      <c r="F89" s="52"/>
      <c r="G89" s="120"/>
      <c r="H89" s="40"/>
      <c r="I89" s="52"/>
      <c r="J89" s="120"/>
      <c r="K89" s="121"/>
      <c r="L89" s="126"/>
      <c r="M89" s="132"/>
      <c r="N89" s="16"/>
      <c r="O89" s="16"/>
    </row>
    <row r="90" spans="2:15" ht="18.75" hidden="1">
      <c r="B90" s="47">
        <v>85</v>
      </c>
      <c r="C90" s="44">
        <f t="shared" si="2"/>
        <v>0</v>
      </c>
      <c r="D90" s="38"/>
      <c r="E90" s="37"/>
      <c r="F90" s="52"/>
      <c r="G90" s="120"/>
      <c r="H90" s="40"/>
      <c r="I90" s="52"/>
      <c r="J90" s="120"/>
      <c r="K90" s="121"/>
      <c r="L90" s="126"/>
      <c r="M90" s="132"/>
      <c r="N90" s="16"/>
      <c r="O90" s="16"/>
    </row>
    <row r="91" spans="2:15" ht="18.75" hidden="1">
      <c r="B91" s="47">
        <v>86</v>
      </c>
      <c r="C91" s="44">
        <f t="shared" si="2"/>
        <v>0</v>
      </c>
      <c r="D91" s="38"/>
      <c r="E91" s="37"/>
      <c r="F91" s="52"/>
      <c r="G91" s="120"/>
      <c r="H91" s="40"/>
      <c r="I91" s="52"/>
      <c r="J91" s="120"/>
      <c r="K91" s="121"/>
      <c r="L91" s="126"/>
      <c r="M91" s="132"/>
      <c r="N91" s="16"/>
      <c r="O91" s="16"/>
    </row>
    <row r="92" spans="2:15" ht="18.75" hidden="1">
      <c r="B92" s="47">
        <v>87</v>
      </c>
      <c r="C92" s="44">
        <f t="shared" si="2"/>
        <v>0</v>
      </c>
      <c r="D92" s="38"/>
      <c r="E92" s="37"/>
      <c r="F92" s="52"/>
      <c r="G92" s="120"/>
      <c r="H92" s="40"/>
      <c r="I92" s="52"/>
      <c r="J92" s="120"/>
      <c r="K92" s="121"/>
      <c r="L92" s="126"/>
      <c r="M92" s="132"/>
      <c r="N92" s="16"/>
      <c r="O92" s="16"/>
    </row>
    <row r="93" spans="2:15" ht="18.75" hidden="1">
      <c r="B93" s="47">
        <v>88</v>
      </c>
      <c r="C93" s="44">
        <f t="shared" si="2"/>
        <v>0</v>
      </c>
      <c r="D93" s="38"/>
      <c r="E93" s="37"/>
      <c r="F93" s="52"/>
      <c r="G93" s="120"/>
      <c r="H93" s="40"/>
      <c r="I93" s="52"/>
      <c r="J93" s="120"/>
      <c r="K93" s="121"/>
      <c r="L93" s="126"/>
      <c r="M93" s="132"/>
      <c r="N93" s="16"/>
      <c r="O93" s="16"/>
    </row>
    <row r="94" spans="2:15" ht="18.75" hidden="1">
      <c r="B94" s="47">
        <v>89</v>
      </c>
      <c r="C94" s="44">
        <f t="shared" si="2"/>
        <v>0</v>
      </c>
      <c r="D94" s="38"/>
      <c r="E94" s="37"/>
      <c r="F94" s="52"/>
      <c r="G94" s="120"/>
      <c r="H94" s="40"/>
      <c r="I94" s="52"/>
      <c r="J94" s="120"/>
      <c r="K94" s="121"/>
      <c r="L94" s="126"/>
      <c r="M94" s="132"/>
      <c r="N94" s="16"/>
      <c r="O94" s="16"/>
    </row>
    <row r="95" spans="2:15" ht="18.75" hidden="1">
      <c r="B95" s="47">
        <v>90</v>
      </c>
      <c r="C95" s="44">
        <f t="shared" si="2"/>
        <v>0</v>
      </c>
      <c r="D95" s="38"/>
      <c r="E95" s="37"/>
      <c r="F95" s="52"/>
      <c r="G95" s="120"/>
      <c r="H95" s="40"/>
      <c r="I95" s="52"/>
      <c r="J95" s="120"/>
      <c r="K95" s="121"/>
      <c r="L95" s="126"/>
      <c r="M95" s="132"/>
      <c r="N95" s="16"/>
      <c r="O95" s="16"/>
    </row>
    <row r="96" spans="2:15" ht="18.75" hidden="1">
      <c r="B96" s="47">
        <v>91</v>
      </c>
      <c r="C96" s="44">
        <f t="shared" si="2"/>
        <v>0</v>
      </c>
      <c r="D96" s="38"/>
      <c r="E96" s="37"/>
      <c r="F96" s="52"/>
      <c r="G96" s="120"/>
      <c r="H96" s="40"/>
      <c r="I96" s="52"/>
      <c r="J96" s="120"/>
      <c r="K96" s="121"/>
      <c r="L96" s="126"/>
      <c r="M96" s="132"/>
      <c r="N96" s="16"/>
      <c r="O96" s="16"/>
    </row>
    <row r="97" spans="2:15" ht="18.75" hidden="1">
      <c r="B97" s="47">
        <v>92</v>
      </c>
      <c r="C97" s="44">
        <f t="shared" si="2"/>
        <v>0</v>
      </c>
      <c r="D97" s="38"/>
      <c r="E97" s="37"/>
      <c r="F97" s="52"/>
      <c r="G97" s="120"/>
      <c r="H97" s="40"/>
      <c r="I97" s="52"/>
      <c r="J97" s="120"/>
      <c r="K97" s="121"/>
      <c r="L97" s="126"/>
      <c r="M97" s="132"/>
      <c r="N97" s="16"/>
      <c r="O97" s="16"/>
    </row>
    <row r="98" spans="2:15" ht="18.75" hidden="1">
      <c r="B98" s="47">
        <v>93</v>
      </c>
      <c r="C98" s="44">
        <f t="shared" si="2"/>
        <v>0</v>
      </c>
      <c r="D98" s="38"/>
      <c r="E98" s="37"/>
      <c r="F98" s="52"/>
      <c r="G98" s="120"/>
      <c r="H98" s="40"/>
      <c r="I98" s="52"/>
      <c r="J98" s="120"/>
      <c r="K98" s="121"/>
      <c r="L98" s="126"/>
      <c r="M98" s="132"/>
      <c r="N98" s="16"/>
      <c r="O98" s="16"/>
    </row>
    <row r="99" spans="2:15" ht="18.75" hidden="1">
      <c r="B99" s="47">
        <v>94</v>
      </c>
      <c r="C99" s="44">
        <f t="shared" si="2"/>
        <v>0</v>
      </c>
      <c r="D99" s="38"/>
      <c r="E99" s="37"/>
      <c r="F99" s="52"/>
      <c r="G99" s="120"/>
      <c r="H99" s="40"/>
      <c r="I99" s="52"/>
      <c r="J99" s="120"/>
      <c r="K99" s="121"/>
      <c r="L99" s="126"/>
      <c r="M99" s="132"/>
      <c r="N99" s="16"/>
      <c r="O99" s="16"/>
    </row>
    <row r="100" spans="2:15" ht="18.75" hidden="1">
      <c r="B100" s="176">
        <v>95</v>
      </c>
      <c r="C100" s="44">
        <f t="shared" si="2"/>
        <v>0</v>
      </c>
      <c r="D100" s="48"/>
      <c r="E100" s="37"/>
      <c r="F100" s="52"/>
      <c r="G100" s="120"/>
      <c r="H100" s="40"/>
      <c r="I100" s="52"/>
      <c r="J100" s="120"/>
      <c r="K100" s="121"/>
      <c r="L100" s="126"/>
      <c r="M100" s="132"/>
      <c r="N100" s="177"/>
      <c r="O100" s="18"/>
    </row>
    <row r="101" spans="2:13" ht="18.75">
      <c r="B101" s="174"/>
      <c r="F101" s="70"/>
      <c r="G101" s="70"/>
      <c r="H101" s="70"/>
      <c r="I101" s="70"/>
      <c r="J101" s="70"/>
      <c r="K101" s="70"/>
      <c r="M101" s="175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 scale="3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5"/>
  <sheetViews>
    <sheetView zoomScale="55" zoomScaleNormal="55" zoomScaleSheetLayoutView="70" zoomScalePageLayoutView="0" workbookViewId="0" topLeftCell="A1">
      <selection activeCell="A1" sqref="A1"/>
    </sheetView>
  </sheetViews>
  <sheetFormatPr defaultColWidth="7.69921875" defaultRowHeight="15"/>
  <cols>
    <col min="1" max="1" width="10.796875" style="76" customWidth="1"/>
    <col min="2" max="8" width="15.796875" style="76" customWidth="1"/>
    <col min="9" max="10" width="10.69921875" style="76" customWidth="1"/>
    <col min="11" max="16384" width="7.69921875" style="76" customWidth="1"/>
  </cols>
  <sheetData>
    <row r="1" spans="1:5" ht="19.5" customHeight="1">
      <c r="A1" s="72"/>
      <c r="B1" s="73" t="s">
        <v>753</v>
      </c>
      <c r="C1" s="74"/>
      <c r="D1" s="74"/>
      <c r="E1" s="75"/>
    </row>
    <row r="2" spans="2:5" ht="19.5" customHeight="1">
      <c r="B2" s="73"/>
      <c r="C2" s="74"/>
      <c r="D2" s="74"/>
      <c r="E2" s="75"/>
    </row>
    <row r="3" spans="2:5" ht="19.5" customHeight="1">
      <c r="B3" s="73" t="s">
        <v>754</v>
      </c>
      <c r="C3" s="74"/>
      <c r="D3" s="74"/>
      <c r="E3" s="75"/>
    </row>
    <row r="4" spans="2:5" ht="19.5" customHeight="1">
      <c r="B4" s="73" t="s">
        <v>267</v>
      </c>
      <c r="C4" s="74"/>
      <c r="D4" s="74"/>
      <c r="E4" s="75"/>
    </row>
    <row r="5" spans="2:5" ht="19.5" customHeight="1">
      <c r="B5" s="73" t="s">
        <v>1075</v>
      </c>
      <c r="C5" s="74"/>
      <c r="D5" s="74"/>
      <c r="E5" s="75"/>
    </row>
    <row r="6" spans="2:5" ht="19.5" customHeight="1">
      <c r="B6" s="181" t="s">
        <v>136</v>
      </c>
      <c r="C6" s="181" t="s">
        <v>56</v>
      </c>
      <c r="D6" s="74"/>
      <c r="E6" s="75"/>
    </row>
    <row r="7" spans="2:5" ht="19.5" customHeight="1">
      <c r="B7" s="181" t="s">
        <v>137</v>
      </c>
      <c r="C7" s="181" t="s">
        <v>65</v>
      </c>
      <c r="D7" s="74"/>
      <c r="E7" s="75"/>
    </row>
    <row r="8" spans="2:5" ht="19.5" customHeight="1">
      <c r="B8" s="181" t="s">
        <v>139</v>
      </c>
      <c r="C8" s="181" t="s">
        <v>68</v>
      </c>
      <c r="D8" s="74"/>
      <c r="E8" s="75"/>
    </row>
    <row r="9" spans="2:5" ht="19.5" customHeight="1">
      <c r="B9" s="181" t="s">
        <v>138</v>
      </c>
      <c r="C9" s="181" t="s">
        <v>77</v>
      </c>
      <c r="D9" s="74"/>
      <c r="E9" s="75"/>
    </row>
    <row r="10" spans="2:5" ht="19.5" customHeight="1">
      <c r="B10" s="181" t="s">
        <v>140</v>
      </c>
      <c r="C10" s="181" t="s">
        <v>165</v>
      </c>
      <c r="D10" s="77"/>
      <c r="E10" s="75"/>
    </row>
    <row r="11" spans="2:5" ht="19.5" customHeight="1">
      <c r="B11" s="181" t="s">
        <v>141</v>
      </c>
      <c r="C11" s="181" t="s">
        <v>167</v>
      </c>
      <c r="D11" s="77"/>
      <c r="E11" s="75"/>
    </row>
    <row r="12" spans="2:5" ht="19.5" customHeight="1">
      <c r="B12" s="181" t="s">
        <v>143</v>
      </c>
      <c r="C12" s="181" t="s">
        <v>166</v>
      </c>
      <c r="D12" s="77"/>
      <c r="E12" s="75"/>
    </row>
    <row r="13" spans="2:5" ht="19.5" customHeight="1">
      <c r="B13" s="181" t="s">
        <v>142</v>
      </c>
      <c r="C13" s="181" t="s">
        <v>164</v>
      </c>
      <c r="D13" s="77"/>
      <c r="E13" s="75"/>
    </row>
    <row r="14" spans="2:5" ht="19.5" customHeight="1">
      <c r="B14" s="78" t="s">
        <v>268</v>
      </c>
      <c r="C14" s="75"/>
      <c r="D14" s="75"/>
      <c r="E14" s="75"/>
    </row>
    <row r="15" spans="3:5" ht="19.5" customHeight="1">
      <c r="C15" s="75"/>
      <c r="D15" s="75"/>
      <c r="E15" s="75"/>
    </row>
    <row r="16" spans="2:5" ht="19.5" customHeight="1">
      <c r="B16" s="73" t="s">
        <v>752</v>
      </c>
      <c r="C16" s="75"/>
      <c r="D16" s="75"/>
      <c r="E16" s="75"/>
    </row>
    <row r="17" ht="19.5" customHeight="1">
      <c r="B17" s="79"/>
    </row>
    <row r="18" spans="2:6" ht="19.5" customHeight="1">
      <c r="B18" s="76" t="s">
        <v>56</v>
      </c>
      <c r="C18" s="80"/>
      <c r="D18" s="81"/>
      <c r="E18" s="81"/>
      <c r="F18" s="81"/>
    </row>
    <row r="19" spans="2:7" ht="19.5" customHeight="1">
      <c r="B19" s="87"/>
      <c r="C19" s="82"/>
      <c r="D19" s="81"/>
      <c r="E19" s="83"/>
      <c r="F19" s="81"/>
      <c r="G19" s="81"/>
    </row>
    <row r="20" spans="3:6" ht="19.5" customHeight="1">
      <c r="C20" s="84" t="s">
        <v>1076</v>
      </c>
      <c r="D20" s="85"/>
      <c r="F20" s="81"/>
    </row>
    <row r="21" spans="3:7" ht="19.5" customHeight="1">
      <c r="C21" s="86"/>
      <c r="E21" s="87"/>
      <c r="F21" s="81"/>
      <c r="G21" s="81"/>
    </row>
    <row r="22" spans="2:7" ht="19.5" customHeight="1">
      <c r="B22" s="87"/>
      <c r="C22" s="88"/>
      <c r="D22" s="89"/>
      <c r="E22" s="90"/>
      <c r="F22" s="81"/>
      <c r="G22" s="91"/>
    </row>
    <row r="23" spans="2:7" ht="19.5" customHeight="1">
      <c r="B23" s="76" t="s">
        <v>62</v>
      </c>
      <c r="C23" s="92"/>
      <c r="E23" s="84" t="s">
        <v>1077</v>
      </c>
      <c r="F23" s="81"/>
      <c r="G23" s="93"/>
    </row>
    <row r="24" spans="3:7" ht="19.5" customHeight="1">
      <c r="C24" s="34"/>
      <c r="E24" s="81" t="s">
        <v>146</v>
      </c>
      <c r="F24" s="94"/>
      <c r="G24" s="505"/>
    </row>
    <row r="25" spans="2:7" ht="19.5" customHeight="1">
      <c r="B25" s="76" t="s">
        <v>65</v>
      </c>
      <c r="C25" s="80"/>
      <c r="D25" s="81"/>
      <c r="E25" s="95"/>
      <c r="F25" s="81"/>
      <c r="G25" s="91"/>
    </row>
    <row r="26" spans="2:7" ht="19.5" customHeight="1">
      <c r="B26" s="87"/>
      <c r="C26" s="82"/>
      <c r="D26" s="81"/>
      <c r="E26" s="95"/>
      <c r="F26" s="81"/>
      <c r="G26" s="81"/>
    </row>
    <row r="27" spans="3:6" ht="19.5" customHeight="1">
      <c r="C27" s="84" t="s">
        <v>1078</v>
      </c>
      <c r="D27" s="96"/>
      <c r="E27" s="87"/>
      <c r="F27" s="81"/>
    </row>
    <row r="28" spans="3:7" ht="19.5" customHeight="1">
      <c r="C28" s="95"/>
      <c r="D28" s="81"/>
      <c r="F28" s="81"/>
      <c r="G28" s="81"/>
    </row>
    <row r="29" spans="2:7" ht="19.5" customHeight="1">
      <c r="B29" s="87"/>
      <c r="C29" s="88"/>
      <c r="D29" s="81"/>
      <c r="E29" s="83"/>
      <c r="G29" s="81"/>
    </row>
    <row r="30" spans="2:9" ht="19.5" customHeight="1">
      <c r="B30" s="76" t="s">
        <v>59</v>
      </c>
      <c r="C30" s="83"/>
      <c r="E30" s="81"/>
      <c r="G30" s="81"/>
      <c r="H30" s="81"/>
      <c r="I30" s="81"/>
    </row>
    <row r="31" spans="3:6" ht="19.5" customHeight="1">
      <c r="C31" s="81"/>
      <c r="E31" s="85"/>
      <c r="F31" s="98"/>
    </row>
    <row r="32" spans="5:7" ht="19.5" customHeight="1">
      <c r="E32" s="87"/>
      <c r="F32" s="81"/>
      <c r="G32" s="81"/>
    </row>
    <row r="33" spans="5:7" ht="19.5" customHeight="1">
      <c r="E33" s="90"/>
      <c r="F33" s="81"/>
      <c r="G33" s="91"/>
    </row>
    <row r="34" spans="5:7" ht="19.5" customHeight="1">
      <c r="E34" s="84" t="s">
        <v>1079</v>
      </c>
      <c r="F34" s="81"/>
      <c r="G34" s="93"/>
    </row>
    <row r="35" spans="5:7" ht="19.5" customHeight="1">
      <c r="E35" s="81" t="s">
        <v>148</v>
      </c>
      <c r="F35" s="94"/>
      <c r="G35" s="505"/>
    </row>
    <row r="36" spans="5:7" ht="19.5" customHeight="1">
      <c r="E36" s="95"/>
      <c r="F36" s="81"/>
      <c r="G36" s="91"/>
    </row>
    <row r="37" spans="5:7" ht="19.5" customHeight="1">
      <c r="E37" s="95"/>
      <c r="F37" s="81"/>
      <c r="G37" s="81"/>
    </row>
    <row r="38" spans="5:6" ht="19.5" customHeight="1">
      <c r="E38" s="87"/>
      <c r="F38" s="81"/>
    </row>
    <row r="39" ht="19.5" customHeight="1">
      <c r="E39" s="98"/>
    </row>
    <row r="40" ht="19.5" customHeight="1"/>
    <row r="41" spans="2:6" ht="19.5" customHeight="1">
      <c r="B41" s="76" t="s">
        <v>68</v>
      </c>
      <c r="C41" s="80"/>
      <c r="D41" s="81"/>
      <c r="E41" s="81"/>
      <c r="F41" s="81"/>
    </row>
    <row r="42" spans="2:7" ht="19.5" customHeight="1">
      <c r="B42" s="87"/>
      <c r="C42" s="82"/>
      <c r="D42" s="81"/>
      <c r="E42" s="83"/>
      <c r="F42" s="81"/>
      <c r="G42" s="81"/>
    </row>
    <row r="43" spans="3:6" ht="19.5" customHeight="1">
      <c r="C43" s="84" t="s">
        <v>1080</v>
      </c>
      <c r="D43" s="85"/>
      <c r="F43" s="81"/>
    </row>
    <row r="44" spans="3:7" ht="19.5" customHeight="1">
      <c r="C44" s="86"/>
      <c r="E44" s="87"/>
      <c r="F44" s="81"/>
      <c r="G44" s="81"/>
    </row>
    <row r="45" spans="2:7" ht="19.5" customHeight="1">
      <c r="B45" s="87"/>
      <c r="C45" s="88"/>
      <c r="D45" s="89"/>
      <c r="E45" s="90"/>
      <c r="F45" s="81"/>
      <c r="G45" s="91"/>
    </row>
    <row r="46" spans="2:7" ht="19.5" customHeight="1">
      <c r="B46" s="76" t="s">
        <v>74</v>
      </c>
      <c r="C46" s="92"/>
      <c r="E46" s="84" t="s">
        <v>1081</v>
      </c>
      <c r="F46" s="81"/>
      <c r="G46" s="93"/>
    </row>
    <row r="47" spans="3:7" ht="19.5" customHeight="1">
      <c r="C47" s="34"/>
      <c r="E47" s="81" t="s">
        <v>150</v>
      </c>
      <c r="F47" s="94"/>
      <c r="G47" s="505"/>
    </row>
    <row r="48" spans="2:7" ht="19.5" customHeight="1">
      <c r="B48" s="76" t="s">
        <v>77</v>
      </c>
      <c r="C48" s="80"/>
      <c r="D48" s="81"/>
      <c r="E48" s="95"/>
      <c r="F48" s="81"/>
      <c r="G48" s="91"/>
    </row>
    <row r="49" spans="2:7" ht="19.5" customHeight="1">
      <c r="B49" s="87"/>
      <c r="C49" s="82"/>
      <c r="D49" s="81"/>
      <c r="E49" s="95"/>
      <c r="F49" s="81"/>
      <c r="G49" s="81"/>
    </row>
    <row r="50" spans="3:6" ht="19.5" customHeight="1">
      <c r="C50" s="84" t="s">
        <v>1082</v>
      </c>
      <c r="D50" s="96"/>
      <c r="E50" s="87"/>
      <c r="F50" s="81"/>
    </row>
    <row r="51" spans="3:7" ht="19.5" customHeight="1">
      <c r="C51" s="95"/>
      <c r="D51" s="81"/>
      <c r="F51" s="81"/>
      <c r="G51" s="81"/>
    </row>
    <row r="52" spans="2:7" ht="19.5" customHeight="1">
      <c r="B52" s="87"/>
      <c r="C52" s="88"/>
      <c r="D52" s="81"/>
      <c r="E52" s="83"/>
      <c r="G52" s="81"/>
    </row>
    <row r="53" spans="2:7" ht="19.5" customHeight="1">
      <c r="B53" s="76" t="s">
        <v>71</v>
      </c>
      <c r="C53" s="83"/>
      <c r="E53" s="81"/>
      <c r="G53" s="81"/>
    </row>
    <row r="54" ht="19.5" customHeight="1"/>
    <row r="55" ht="19.5" customHeight="1"/>
    <row r="56" spans="5:7" ht="19.5" customHeight="1">
      <c r="E56" s="87"/>
      <c r="F56" s="81"/>
      <c r="G56" s="81"/>
    </row>
    <row r="57" spans="2:7" ht="19.5" customHeight="1">
      <c r="B57" s="97"/>
      <c r="E57" s="90"/>
      <c r="F57" s="81"/>
      <c r="G57" s="91"/>
    </row>
    <row r="58" spans="2:7" ht="19.5" customHeight="1">
      <c r="B58" s="97" t="s">
        <v>57</v>
      </c>
      <c r="C58" s="79" t="s">
        <v>58</v>
      </c>
      <c r="E58" s="84" t="s">
        <v>1083</v>
      </c>
      <c r="F58" s="81"/>
      <c r="G58" s="93"/>
    </row>
    <row r="59" spans="2:7" ht="19.5" customHeight="1">
      <c r="B59" s="97" t="s">
        <v>60</v>
      </c>
      <c r="C59" s="79" t="s">
        <v>61</v>
      </c>
      <c r="E59" s="81" t="s">
        <v>152</v>
      </c>
      <c r="F59" s="94"/>
      <c r="G59" s="505"/>
    </row>
    <row r="60" spans="2:7" ht="19.5" customHeight="1">
      <c r="B60" s="97" t="s">
        <v>63</v>
      </c>
      <c r="C60" s="79" t="s">
        <v>64</v>
      </c>
      <c r="E60" s="95"/>
      <c r="F60" s="81"/>
      <c r="G60" s="91"/>
    </row>
    <row r="61" spans="2:7" ht="19.5" customHeight="1">
      <c r="B61" s="97" t="s">
        <v>66</v>
      </c>
      <c r="C61" s="79" t="s">
        <v>67</v>
      </c>
      <c r="E61" s="95"/>
      <c r="F61" s="81"/>
      <c r="G61" s="81"/>
    </row>
    <row r="62" spans="2:6" ht="19.5" customHeight="1">
      <c r="B62" s="97" t="s">
        <v>69</v>
      </c>
      <c r="C62" s="79" t="s">
        <v>70</v>
      </c>
      <c r="E62" s="87"/>
      <c r="F62" s="81"/>
    </row>
    <row r="63" spans="2:3" ht="19.5" customHeight="1">
      <c r="B63" s="97" t="s">
        <v>72</v>
      </c>
      <c r="C63" s="79" t="s">
        <v>73</v>
      </c>
    </row>
    <row r="64" spans="2:3" ht="19.5" customHeight="1">
      <c r="B64" s="97" t="s">
        <v>75</v>
      </c>
      <c r="C64" s="79" t="s">
        <v>76</v>
      </c>
    </row>
    <row r="65" spans="2:3" ht="19.5" customHeight="1">
      <c r="B65" s="97" t="s">
        <v>78</v>
      </c>
      <c r="C65" s="79" t="s">
        <v>79</v>
      </c>
    </row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selectLockedCells="1" selectUnlockedCells="1"/>
  <printOptions/>
  <pageMargins left="0.3541666666666667" right="0.3541666666666667" top="0.7875" bottom="0.7875" header="0.5118055555555555" footer="0.5118055555555555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37"/>
  <sheetViews>
    <sheetView zoomScale="55" zoomScaleNormal="55" zoomScalePageLayoutView="0" workbookViewId="0" topLeftCell="A1">
      <selection activeCell="A2" sqref="A2"/>
    </sheetView>
  </sheetViews>
  <sheetFormatPr defaultColWidth="7.69921875" defaultRowHeight="15"/>
  <cols>
    <col min="1" max="2" width="10.796875" style="71" customWidth="1"/>
    <col min="3" max="3" width="6.69921875" style="71" customWidth="1"/>
    <col min="4" max="4" width="11.69921875" style="71" customWidth="1"/>
    <col min="5" max="5" width="13.296875" style="71" customWidth="1"/>
    <col min="6" max="6" width="4.296875" style="71" customWidth="1"/>
    <col min="7" max="7" width="13.59765625" style="71" customWidth="1"/>
    <col min="8" max="8" width="25.796875" style="71" customWidth="1"/>
    <col min="9" max="9" width="2.796875" style="71" customWidth="1"/>
    <col min="10" max="10" width="25.796875" style="71" customWidth="1"/>
    <col min="11" max="14" width="7.69921875" style="105" customWidth="1"/>
    <col min="15" max="15" width="23.296875" style="71" bestFit="1" customWidth="1"/>
    <col min="16" max="16" width="3.796875" style="71" customWidth="1"/>
    <col min="17" max="17" width="9.796875" style="71" customWidth="1"/>
    <col min="18" max="18" width="17.796875" style="71" customWidth="1"/>
    <col min="19" max="22" width="6.796875" style="71" customWidth="1"/>
    <col min="23" max="16384" width="7.69921875" style="71" customWidth="1"/>
  </cols>
  <sheetData>
    <row r="1" spans="2:8" ht="19.5" customHeight="1">
      <c r="B1" s="460" t="s">
        <v>753</v>
      </c>
      <c r="C1" s="205"/>
      <c r="D1" s="205"/>
      <c r="E1" s="115"/>
      <c r="G1" s="105"/>
      <c r="H1" s="165"/>
    </row>
    <row r="2" spans="2:8" ht="19.5" customHeight="1">
      <c r="B2" s="499" t="s">
        <v>1000</v>
      </c>
      <c r="C2" s="103"/>
      <c r="D2" s="205"/>
      <c r="E2" s="115"/>
      <c r="G2" s="105"/>
      <c r="H2" s="165"/>
    </row>
    <row r="3" spans="5:14" ht="19.5" customHeight="1">
      <c r="E3" s="105"/>
      <c r="F3" s="105"/>
      <c r="G3" s="166"/>
      <c r="H3" s="167"/>
      <c r="I3" s="167"/>
      <c r="J3" s="167"/>
      <c r="K3" s="103"/>
      <c r="L3" s="103"/>
      <c r="M3" s="103"/>
      <c r="N3" s="103"/>
    </row>
    <row r="4" spans="2:22" ht="19.5" customHeight="1">
      <c r="B4" s="102"/>
      <c r="C4" s="102"/>
      <c r="D4" s="102"/>
      <c r="E4" s="103"/>
      <c r="F4" s="103"/>
      <c r="G4" s="106"/>
      <c r="H4" s="522" t="s">
        <v>269</v>
      </c>
      <c r="I4" s="522"/>
      <c r="J4" s="522"/>
      <c r="K4" s="103" t="s">
        <v>270</v>
      </c>
      <c r="L4" s="103" t="s">
        <v>271</v>
      </c>
      <c r="M4" s="103" t="s">
        <v>271</v>
      </c>
      <c r="N4" s="103" t="s">
        <v>270</v>
      </c>
      <c r="O4" s="102"/>
      <c r="P4" s="102"/>
      <c r="Q4" s="102"/>
      <c r="R4" s="102"/>
      <c r="S4" s="102"/>
      <c r="T4" s="102"/>
      <c r="U4" s="102"/>
      <c r="V4" s="102"/>
    </row>
    <row r="5" spans="2:22" ht="19.5" customHeight="1">
      <c r="B5" s="169" t="s">
        <v>153</v>
      </c>
      <c r="C5" s="169" t="s">
        <v>154</v>
      </c>
      <c r="D5" s="201" t="s">
        <v>155</v>
      </c>
      <c r="E5" s="169"/>
      <c r="F5" s="169" t="s">
        <v>156</v>
      </c>
      <c r="G5" s="169"/>
      <c r="H5" s="169" t="s">
        <v>157</v>
      </c>
      <c r="I5" s="170"/>
      <c r="J5" s="169" t="s">
        <v>158</v>
      </c>
      <c r="K5" s="169"/>
      <c r="L5" s="169"/>
      <c r="M5" s="169"/>
      <c r="N5" s="169"/>
      <c r="O5" s="102"/>
      <c r="P5" s="102"/>
      <c r="Q5" s="102"/>
      <c r="R5" s="102"/>
      <c r="S5" s="102"/>
      <c r="T5" s="102"/>
      <c r="U5" s="102"/>
      <c r="V5" s="102"/>
    </row>
    <row r="6" spans="2:22" ht="19.5" customHeight="1" thickBot="1">
      <c r="B6" s="206" t="s">
        <v>272</v>
      </c>
      <c r="C6" s="207" t="s">
        <v>273</v>
      </c>
      <c r="D6" s="208" t="s">
        <v>153</v>
      </c>
      <c r="E6" s="207"/>
      <c r="F6" s="207" t="s">
        <v>269</v>
      </c>
      <c r="G6" s="207"/>
      <c r="H6" s="206" t="s">
        <v>50</v>
      </c>
      <c r="I6" s="206"/>
      <c r="J6" s="206" t="s">
        <v>50</v>
      </c>
      <c r="K6" s="206"/>
      <c r="L6" s="206"/>
      <c r="M6" s="206"/>
      <c r="N6" s="206"/>
      <c r="O6" s="102"/>
      <c r="P6" s="110" t="s">
        <v>134</v>
      </c>
      <c r="Q6" s="110" t="s">
        <v>159</v>
      </c>
      <c r="R6" s="101" t="s">
        <v>49</v>
      </c>
      <c r="S6" s="101" t="s">
        <v>160</v>
      </c>
      <c r="T6" s="101" t="s">
        <v>161</v>
      </c>
      <c r="U6" s="101" t="s">
        <v>162</v>
      </c>
      <c r="V6" s="101" t="s">
        <v>55</v>
      </c>
    </row>
    <row r="7" spans="2:22" ht="19.5" customHeight="1">
      <c r="B7" s="209">
        <v>1</v>
      </c>
      <c r="C7" s="210" t="s">
        <v>134</v>
      </c>
      <c r="D7" s="211">
        <v>1</v>
      </c>
      <c r="E7" s="212" t="s">
        <v>56</v>
      </c>
      <c r="F7" s="213" t="s">
        <v>163</v>
      </c>
      <c r="G7" s="212" t="s">
        <v>755</v>
      </c>
      <c r="H7" s="214" t="str">
        <f>VLOOKUP(E7,MD!$C$6:$E$13,3,FALSE)</f>
        <v>SGB</v>
      </c>
      <c r="I7" s="212" t="s">
        <v>163</v>
      </c>
      <c r="J7" s="214" t="str">
        <f>VLOOKUP(G7,MD!$C$6:$E$13,3,FALSE)</f>
        <v>喺唔喺度</v>
      </c>
      <c r="K7" s="212">
        <v>2</v>
      </c>
      <c r="L7" s="212">
        <v>42</v>
      </c>
      <c r="M7" s="212">
        <v>22</v>
      </c>
      <c r="N7" s="215">
        <v>0</v>
      </c>
      <c r="O7" s="102" t="s">
        <v>1012</v>
      </c>
      <c r="P7" s="102"/>
      <c r="Q7" s="109">
        <v>1</v>
      </c>
      <c r="R7" s="111"/>
      <c r="S7" s="111"/>
      <c r="T7" s="111"/>
      <c r="U7" s="111"/>
      <c r="V7" s="111">
        <f aca="true" t="shared" si="0" ref="V7:V14">S7*3+T7*1+U7*0</f>
        <v>0</v>
      </c>
    </row>
    <row r="8" spans="2:22" ht="19.5" customHeight="1">
      <c r="B8" s="216">
        <v>2</v>
      </c>
      <c r="C8" s="204" t="s">
        <v>134</v>
      </c>
      <c r="D8" s="203">
        <v>2</v>
      </c>
      <c r="E8" s="169" t="s">
        <v>65</v>
      </c>
      <c r="F8" s="202" t="s">
        <v>163</v>
      </c>
      <c r="G8" s="169" t="s">
        <v>756</v>
      </c>
      <c r="H8" s="168" t="str">
        <f>VLOOKUP(E8,MD!$C$6:$E$13,3,FALSE)</f>
        <v>DDWW</v>
      </c>
      <c r="I8" s="169" t="s">
        <v>163</v>
      </c>
      <c r="J8" s="168" t="str">
        <f>VLOOKUP(G8,MD!$C$6:$E$13,3,FALSE)</f>
        <v>ALPS 李兩個</v>
      </c>
      <c r="K8" s="169">
        <v>0</v>
      </c>
      <c r="L8" s="169">
        <v>41</v>
      </c>
      <c r="M8" s="169">
        <v>45</v>
      </c>
      <c r="N8" s="217">
        <v>2</v>
      </c>
      <c r="O8" s="102" t="s">
        <v>1009</v>
      </c>
      <c r="P8" s="102"/>
      <c r="Q8" s="109">
        <v>2</v>
      </c>
      <c r="R8" s="111"/>
      <c r="S8" s="111"/>
      <c r="T8" s="111"/>
      <c r="U8" s="111"/>
      <c r="V8" s="111">
        <f t="shared" si="0"/>
        <v>0</v>
      </c>
    </row>
    <row r="9" spans="2:22" ht="19.5" customHeight="1">
      <c r="B9" s="216">
        <v>3</v>
      </c>
      <c r="C9" s="204" t="s">
        <v>134</v>
      </c>
      <c r="D9" s="203">
        <v>3</v>
      </c>
      <c r="E9" s="169" t="s">
        <v>342</v>
      </c>
      <c r="F9" s="202" t="s">
        <v>163</v>
      </c>
      <c r="G9" s="169" t="s">
        <v>757</v>
      </c>
      <c r="H9" s="168" t="str">
        <f>VLOOKUP(E9,MD!$C$6:$E$13,3,FALSE)</f>
        <v>ALPS HANDSHAKE</v>
      </c>
      <c r="I9" s="169" t="s">
        <v>163</v>
      </c>
      <c r="J9" s="168" t="str">
        <f>VLOOKUP(G9,MD!$C$6:$E$13,3,FALSE)</f>
        <v>Darius</v>
      </c>
      <c r="K9" s="169">
        <v>2</v>
      </c>
      <c r="L9" s="169">
        <v>42</v>
      </c>
      <c r="M9" s="169">
        <v>0</v>
      </c>
      <c r="N9" s="217">
        <v>0</v>
      </c>
      <c r="O9" s="102" t="s">
        <v>1008</v>
      </c>
      <c r="P9" s="102"/>
      <c r="Q9" s="109">
        <v>3</v>
      </c>
      <c r="R9" s="111"/>
      <c r="S9" s="111"/>
      <c r="T9" s="111"/>
      <c r="U9" s="111"/>
      <c r="V9" s="111">
        <f t="shared" si="0"/>
        <v>0</v>
      </c>
    </row>
    <row r="10" spans="2:22" ht="19.5" customHeight="1" thickBot="1">
      <c r="B10" s="218">
        <v>4</v>
      </c>
      <c r="C10" s="219" t="s">
        <v>134</v>
      </c>
      <c r="D10" s="220">
        <v>4</v>
      </c>
      <c r="E10" s="221" t="s">
        <v>343</v>
      </c>
      <c r="F10" s="222" t="s">
        <v>163</v>
      </c>
      <c r="G10" s="221" t="s">
        <v>758</v>
      </c>
      <c r="H10" s="223" t="str">
        <f>VLOOKUP(E10,MD!$C$6:$E$13,3,FALSE)</f>
        <v>消防</v>
      </c>
      <c r="I10" s="221" t="s">
        <v>163</v>
      </c>
      <c r="J10" s="223" t="str">
        <f>VLOOKUP(G10,MD!$C$6:$E$13,3,FALSE)</f>
        <v>EFX-24 RCHC</v>
      </c>
      <c r="K10" s="221">
        <v>2</v>
      </c>
      <c r="L10" s="221">
        <v>42</v>
      </c>
      <c r="M10" s="221">
        <v>0</v>
      </c>
      <c r="N10" s="224">
        <v>0</v>
      </c>
      <c r="O10" s="102" t="s">
        <v>1007</v>
      </c>
      <c r="P10" s="102"/>
      <c r="Q10" s="109">
        <v>4</v>
      </c>
      <c r="R10" s="111"/>
      <c r="S10" s="111"/>
      <c r="T10" s="111"/>
      <c r="U10" s="111"/>
      <c r="V10" s="111">
        <f t="shared" si="0"/>
        <v>0</v>
      </c>
    </row>
    <row r="11" spans="2:22" ht="19.5" customHeight="1">
      <c r="B11" s="209">
        <v>5</v>
      </c>
      <c r="C11" s="210" t="s">
        <v>134</v>
      </c>
      <c r="D11" s="211">
        <v>5</v>
      </c>
      <c r="E11" s="212" t="s">
        <v>343</v>
      </c>
      <c r="F11" s="213" t="s">
        <v>163</v>
      </c>
      <c r="G11" s="212" t="s">
        <v>757</v>
      </c>
      <c r="H11" s="214" t="str">
        <f>VLOOKUP(E11,MD!$C$6:$E$13,3,FALSE)</f>
        <v>消防</v>
      </c>
      <c r="I11" s="212" t="s">
        <v>163</v>
      </c>
      <c r="J11" s="214" t="str">
        <f>VLOOKUP(G11,MD!$C$6:$E$13,3,FALSE)</f>
        <v>Darius</v>
      </c>
      <c r="K11" s="212"/>
      <c r="L11" s="212"/>
      <c r="M11" s="212"/>
      <c r="N11" s="215"/>
      <c r="O11" s="102"/>
      <c r="P11" s="102"/>
      <c r="Q11" s="109">
        <v>5</v>
      </c>
      <c r="R11" s="111"/>
      <c r="S11" s="111"/>
      <c r="T11" s="111"/>
      <c r="U11" s="111"/>
      <c r="V11" s="111">
        <f t="shared" si="0"/>
        <v>0</v>
      </c>
    </row>
    <row r="12" spans="2:22" ht="19.5" customHeight="1">
      <c r="B12" s="216">
        <v>6</v>
      </c>
      <c r="C12" s="204" t="s">
        <v>134</v>
      </c>
      <c r="D12" s="203">
        <v>6</v>
      </c>
      <c r="E12" s="169" t="s">
        <v>340</v>
      </c>
      <c r="F12" s="202" t="s">
        <v>163</v>
      </c>
      <c r="G12" s="169" t="s">
        <v>756</v>
      </c>
      <c r="H12" s="168" t="str">
        <f>VLOOKUP(E12,MD!$C$6:$E$13,3,FALSE)</f>
        <v>SGB</v>
      </c>
      <c r="I12" s="169" t="s">
        <v>163</v>
      </c>
      <c r="J12" s="168" t="str">
        <f>VLOOKUP(G12,MD!$C$6:$E$13,3,FALSE)</f>
        <v>ALPS 李兩個</v>
      </c>
      <c r="K12" s="169"/>
      <c r="L12" s="169"/>
      <c r="M12" s="169"/>
      <c r="N12" s="217"/>
      <c r="O12" s="102"/>
      <c r="P12" s="102"/>
      <c r="Q12" s="109">
        <v>6</v>
      </c>
      <c r="R12" s="111"/>
      <c r="S12" s="111"/>
      <c r="T12" s="111"/>
      <c r="U12" s="111"/>
      <c r="V12" s="111">
        <f t="shared" si="0"/>
        <v>0</v>
      </c>
    </row>
    <row r="13" spans="2:22" ht="19.5" customHeight="1">
      <c r="B13" s="216">
        <v>7</v>
      </c>
      <c r="C13" s="204" t="s">
        <v>134</v>
      </c>
      <c r="D13" s="203">
        <v>7</v>
      </c>
      <c r="E13" s="169" t="s">
        <v>341</v>
      </c>
      <c r="F13" s="202" t="s">
        <v>163</v>
      </c>
      <c r="G13" s="169" t="s">
        <v>755</v>
      </c>
      <c r="H13" s="168" t="str">
        <f>VLOOKUP(E13,MD!$C$6:$E$13,3,FALSE)</f>
        <v>DDWW</v>
      </c>
      <c r="I13" s="169" t="s">
        <v>163</v>
      </c>
      <c r="J13" s="168" t="str">
        <f>VLOOKUP(G13,MD!$C$6:$E$13,3,FALSE)</f>
        <v>喺唔喺度</v>
      </c>
      <c r="K13" s="169"/>
      <c r="L13" s="169"/>
      <c r="M13" s="169"/>
      <c r="N13" s="217"/>
      <c r="O13" s="102"/>
      <c r="P13" s="183"/>
      <c r="Q13" s="109">
        <v>7</v>
      </c>
      <c r="R13" s="111"/>
      <c r="S13" s="111"/>
      <c r="T13" s="111"/>
      <c r="U13" s="111"/>
      <c r="V13" s="111">
        <f t="shared" si="0"/>
        <v>0</v>
      </c>
    </row>
    <row r="14" spans="2:22" ht="19.5" customHeight="1" thickBot="1">
      <c r="B14" s="218">
        <v>8</v>
      </c>
      <c r="C14" s="219" t="s">
        <v>134</v>
      </c>
      <c r="D14" s="220">
        <v>8</v>
      </c>
      <c r="E14" s="221" t="s">
        <v>342</v>
      </c>
      <c r="F14" s="222" t="s">
        <v>163</v>
      </c>
      <c r="G14" s="221" t="s">
        <v>758</v>
      </c>
      <c r="H14" s="223" t="str">
        <f>VLOOKUP(E14,MD!$C$6:$E$13,3,FALSE)</f>
        <v>ALPS HANDSHAKE</v>
      </c>
      <c r="I14" s="221" t="s">
        <v>163</v>
      </c>
      <c r="J14" s="223" t="str">
        <f>VLOOKUP(G14,MD!$C$6:$E$13,3,FALSE)</f>
        <v>EFX-24 RCHC</v>
      </c>
      <c r="K14" s="221"/>
      <c r="L14" s="221"/>
      <c r="M14" s="221"/>
      <c r="N14" s="224"/>
      <c r="O14" s="102"/>
      <c r="P14" s="185"/>
      <c r="Q14" s="109">
        <v>8</v>
      </c>
      <c r="R14" s="111"/>
      <c r="S14" s="111"/>
      <c r="T14" s="111"/>
      <c r="U14" s="111"/>
      <c r="V14" s="111">
        <f t="shared" si="0"/>
        <v>0</v>
      </c>
    </row>
    <row r="15" spans="2:22" ht="19.5" customHeight="1">
      <c r="B15" s="209">
        <v>9</v>
      </c>
      <c r="C15" s="210" t="s">
        <v>134</v>
      </c>
      <c r="D15" s="211">
        <v>9</v>
      </c>
      <c r="E15" s="212" t="s">
        <v>340</v>
      </c>
      <c r="F15" s="213" t="s">
        <v>163</v>
      </c>
      <c r="G15" s="212" t="s">
        <v>757</v>
      </c>
      <c r="H15" s="214" t="str">
        <f>VLOOKUP(E15,MD!$C$6:$E$13,3,FALSE)</f>
        <v>SGB</v>
      </c>
      <c r="I15" s="212" t="s">
        <v>163</v>
      </c>
      <c r="J15" s="214" t="str">
        <f>VLOOKUP(G15,MD!$C$6:$E$13,3,FALSE)</f>
        <v>Darius</v>
      </c>
      <c r="K15" s="212"/>
      <c r="L15" s="212"/>
      <c r="M15" s="212"/>
      <c r="N15" s="215"/>
      <c r="O15" s="102"/>
      <c r="P15" s="185"/>
      <c r="Q15" s="185"/>
      <c r="R15" s="184"/>
      <c r="S15" s="184"/>
      <c r="T15" s="184"/>
      <c r="U15" s="184"/>
      <c r="V15" s="184"/>
    </row>
    <row r="16" spans="2:22" ht="19.5" customHeight="1">
      <c r="B16" s="216">
        <v>10</v>
      </c>
      <c r="C16" s="204" t="s">
        <v>134</v>
      </c>
      <c r="D16" s="203">
        <v>10</v>
      </c>
      <c r="E16" s="169" t="s">
        <v>342</v>
      </c>
      <c r="F16" s="202" t="s">
        <v>163</v>
      </c>
      <c r="G16" s="169" t="s">
        <v>755</v>
      </c>
      <c r="H16" s="168" t="str">
        <f>VLOOKUP(E16,MD!$C$6:$E$13,3,FALSE)</f>
        <v>ALPS HANDSHAKE</v>
      </c>
      <c r="I16" s="169" t="s">
        <v>163</v>
      </c>
      <c r="J16" s="168" t="str">
        <f>VLOOKUP(G16,MD!$C$6:$E$13,3,FALSE)</f>
        <v>喺唔喺度</v>
      </c>
      <c r="K16" s="169"/>
      <c r="L16" s="169"/>
      <c r="M16" s="169"/>
      <c r="N16" s="217"/>
      <c r="O16" s="102"/>
      <c r="P16" s="185"/>
      <c r="Q16" s="185"/>
      <c r="R16" s="184"/>
      <c r="S16" s="184"/>
      <c r="T16" s="184"/>
      <c r="U16" s="184"/>
      <c r="V16" s="184"/>
    </row>
    <row r="17" spans="2:22" ht="19.5" customHeight="1">
      <c r="B17" s="216">
        <v>11</v>
      </c>
      <c r="C17" s="204" t="s">
        <v>134</v>
      </c>
      <c r="D17" s="203">
        <v>11</v>
      </c>
      <c r="E17" s="169" t="s">
        <v>343</v>
      </c>
      <c r="F17" s="202" t="s">
        <v>163</v>
      </c>
      <c r="G17" s="169" t="s">
        <v>756</v>
      </c>
      <c r="H17" s="168" t="str">
        <f>VLOOKUP(E17,MD!$C$6:$E$13,3,FALSE)</f>
        <v>消防</v>
      </c>
      <c r="I17" s="169" t="s">
        <v>163</v>
      </c>
      <c r="J17" s="168" t="str">
        <f>VLOOKUP(G17,MD!$C$6:$E$13,3,FALSE)</f>
        <v>ALPS 李兩個</v>
      </c>
      <c r="K17" s="169"/>
      <c r="L17" s="169"/>
      <c r="M17" s="169"/>
      <c r="N17" s="217"/>
      <c r="O17" s="102"/>
      <c r="P17" s="185"/>
      <c r="Q17" s="185"/>
      <c r="R17" s="184"/>
      <c r="S17" s="184"/>
      <c r="T17" s="184"/>
      <c r="U17" s="184"/>
      <c r="V17" s="184"/>
    </row>
    <row r="18" spans="2:22" ht="19.5" customHeight="1" thickBot="1">
      <c r="B18" s="218">
        <v>12</v>
      </c>
      <c r="C18" s="219" t="s">
        <v>134</v>
      </c>
      <c r="D18" s="220">
        <v>12</v>
      </c>
      <c r="E18" s="221" t="s">
        <v>341</v>
      </c>
      <c r="F18" s="222" t="s">
        <v>163</v>
      </c>
      <c r="G18" s="221" t="s">
        <v>758</v>
      </c>
      <c r="H18" s="223" t="str">
        <f>VLOOKUP(E18,MD!$C$6:$E$13,3,FALSE)</f>
        <v>DDWW</v>
      </c>
      <c r="I18" s="221" t="s">
        <v>163</v>
      </c>
      <c r="J18" s="223" t="str">
        <f>VLOOKUP(G18,MD!$C$6:$E$13,3,FALSE)</f>
        <v>EFX-24 RCHC</v>
      </c>
      <c r="K18" s="221"/>
      <c r="L18" s="221"/>
      <c r="M18" s="221"/>
      <c r="N18" s="224"/>
      <c r="O18" s="102"/>
      <c r="P18" s="102"/>
      <c r="Q18" s="102"/>
      <c r="R18" s="102"/>
      <c r="S18" s="102"/>
      <c r="T18" s="102"/>
      <c r="U18" s="102"/>
      <c r="V18" s="102"/>
    </row>
    <row r="19" spans="2:14" ht="19.5" customHeight="1">
      <c r="B19" s="209">
        <v>13</v>
      </c>
      <c r="C19" s="210" t="s">
        <v>134</v>
      </c>
      <c r="D19" s="211">
        <v>13</v>
      </c>
      <c r="E19" s="212" t="s">
        <v>343</v>
      </c>
      <c r="F19" s="213" t="s">
        <v>163</v>
      </c>
      <c r="G19" s="212" t="s">
        <v>755</v>
      </c>
      <c r="H19" s="214" t="str">
        <f>VLOOKUP(E19,MD!$C$6:$E$13,3,FALSE)</f>
        <v>消防</v>
      </c>
      <c r="I19" s="212" t="s">
        <v>163</v>
      </c>
      <c r="J19" s="214" t="str">
        <f>VLOOKUP(G19,MD!$C$6:$E$13,3,FALSE)</f>
        <v>喺唔喺度</v>
      </c>
      <c r="K19" s="212"/>
      <c r="L19" s="212"/>
      <c r="M19" s="212"/>
      <c r="N19" s="215"/>
    </row>
    <row r="20" spans="2:14" ht="19.5" customHeight="1">
      <c r="B20" s="216">
        <v>14</v>
      </c>
      <c r="C20" s="204" t="s">
        <v>134</v>
      </c>
      <c r="D20" s="203">
        <v>14</v>
      </c>
      <c r="E20" s="169" t="s">
        <v>342</v>
      </c>
      <c r="F20" s="202" t="s">
        <v>163</v>
      </c>
      <c r="G20" s="169" t="s">
        <v>756</v>
      </c>
      <c r="H20" s="168" t="str">
        <f>VLOOKUP(E20,MD!$C$6:$E$13,3,FALSE)</f>
        <v>ALPS HANDSHAKE</v>
      </c>
      <c r="I20" s="169" t="s">
        <v>163</v>
      </c>
      <c r="J20" s="168" t="str">
        <f>VLOOKUP(G20,MD!$C$6:$E$13,3,FALSE)</f>
        <v>ALPS 李兩個</v>
      </c>
      <c r="K20" s="169"/>
      <c r="L20" s="169"/>
      <c r="M20" s="169"/>
      <c r="N20" s="217"/>
    </row>
    <row r="21" spans="2:14" ht="19.5" customHeight="1">
      <c r="B21" s="216">
        <v>15</v>
      </c>
      <c r="C21" s="204" t="s">
        <v>134</v>
      </c>
      <c r="D21" s="203">
        <v>15</v>
      </c>
      <c r="E21" s="169" t="s">
        <v>341</v>
      </c>
      <c r="F21" s="202" t="s">
        <v>163</v>
      </c>
      <c r="G21" s="169" t="s">
        <v>757</v>
      </c>
      <c r="H21" s="168" t="str">
        <f>VLOOKUP(E21,MD!$C$6:$E$13,3,FALSE)</f>
        <v>DDWW</v>
      </c>
      <c r="I21" s="169" t="s">
        <v>163</v>
      </c>
      <c r="J21" s="168" t="str">
        <f>VLOOKUP(G21,MD!$C$6:$E$13,3,FALSE)</f>
        <v>Darius</v>
      </c>
      <c r="K21" s="169"/>
      <c r="L21" s="169"/>
      <c r="M21" s="169"/>
      <c r="N21" s="217"/>
    </row>
    <row r="22" spans="2:14" ht="19.5" customHeight="1" thickBot="1">
      <c r="B22" s="218">
        <v>16</v>
      </c>
      <c r="C22" s="219" t="s">
        <v>134</v>
      </c>
      <c r="D22" s="220">
        <v>16</v>
      </c>
      <c r="E22" s="221" t="s">
        <v>340</v>
      </c>
      <c r="F22" s="222" t="s">
        <v>163</v>
      </c>
      <c r="G22" s="221" t="s">
        <v>758</v>
      </c>
      <c r="H22" s="223" t="str">
        <f>VLOOKUP(E22,MD!$C$6:$E$13,3,FALSE)</f>
        <v>SGB</v>
      </c>
      <c r="I22" s="221" t="s">
        <v>163</v>
      </c>
      <c r="J22" s="223" t="str">
        <f>VLOOKUP(G22,MD!$C$6:$E$13,3,FALSE)</f>
        <v>EFX-24 RCHC</v>
      </c>
      <c r="K22" s="221"/>
      <c r="L22" s="221"/>
      <c r="M22" s="221"/>
      <c r="N22" s="224"/>
    </row>
    <row r="23" spans="2:14" ht="19.5" customHeight="1">
      <c r="B23" s="209">
        <v>17</v>
      </c>
      <c r="C23" s="210" t="s">
        <v>134</v>
      </c>
      <c r="D23" s="211">
        <v>17</v>
      </c>
      <c r="E23" s="212" t="s">
        <v>341</v>
      </c>
      <c r="F23" s="213" t="s">
        <v>163</v>
      </c>
      <c r="G23" s="212" t="s">
        <v>342</v>
      </c>
      <c r="H23" s="214" t="str">
        <f>VLOOKUP(E23,MD!$C$6:$E$13,3,FALSE)</f>
        <v>DDWW</v>
      </c>
      <c r="I23" s="212" t="s">
        <v>163</v>
      </c>
      <c r="J23" s="214" t="str">
        <f>VLOOKUP(G23,MD!$C$6:$E$13,3,FALSE)</f>
        <v>ALPS HANDSHAKE</v>
      </c>
      <c r="K23" s="212"/>
      <c r="L23" s="212"/>
      <c r="M23" s="212"/>
      <c r="N23" s="215"/>
    </row>
    <row r="24" spans="2:14" ht="19.5" customHeight="1">
      <c r="B24" s="216">
        <v>18</v>
      </c>
      <c r="C24" s="204" t="s">
        <v>134</v>
      </c>
      <c r="D24" s="203">
        <v>18</v>
      </c>
      <c r="E24" s="169" t="s">
        <v>340</v>
      </c>
      <c r="F24" s="202" t="s">
        <v>163</v>
      </c>
      <c r="G24" s="169" t="s">
        <v>343</v>
      </c>
      <c r="H24" s="168" t="str">
        <f>VLOOKUP(E24,MD!$C$6:$E$13,3,FALSE)</f>
        <v>SGB</v>
      </c>
      <c r="I24" s="169" t="s">
        <v>163</v>
      </c>
      <c r="J24" s="168" t="str">
        <f>VLOOKUP(G24,MD!$C$6:$E$13,3,FALSE)</f>
        <v>消防</v>
      </c>
      <c r="K24" s="169"/>
      <c r="L24" s="169"/>
      <c r="M24" s="169"/>
      <c r="N24" s="217"/>
    </row>
    <row r="25" spans="2:14" ht="19.5" customHeight="1">
      <c r="B25" s="216">
        <v>19</v>
      </c>
      <c r="C25" s="204" t="s">
        <v>134</v>
      </c>
      <c r="D25" s="203">
        <v>19</v>
      </c>
      <c r="E25" s="169" t="s">
        <v>758</v>
      </c>
      <c r="F25" s="202" t="s">
        <v>163</v>
      </c>
      <c r="G25" s="169" t="s">
        <v>755</v>
      </c>
      <c r="H25" s="168" t="str">
        <f>VLOOKUP(E25,MD!$C$6:$E$13,3,FALSE)</f>
        <v>EFX-24 RCHC</v>
      </c>
      <c r="I25" s="169" t="s">
        <v>163</v>
      </c>
      <c r="J25" s="168" t="str">
        <f>VLOOKUP(G25,MD!$C$6:$E$13,3,FALSE)</f>
        <v>喺唔喺度</v>
      </c>
      <c r="K25" s="169"/>
      <c r="L25" s="169"/>
      <c r="M25" s="169"/>
      <c r="N25" s="217"/>
    </row>
    <row r="26" spans="2:14" ht="19.5" customHeight="1" thickBot="1">
      <c r="B26" s="218">
        <v>20</v>
      </c>
      <c r="C26" s="219" t="s">
        <v>134</v>
      </c>
      <c r="D26" s="220">
        <v>20</v>
      </c>
      <c r="E26" s="221" t="s">
        <v>757</v>
      </c>
      <c r="F26" s="222" t="s">
        <v>163</v>
      </c>
      <c r="G26" s="221" t="s">
        <v>756</v>
      </c>
      <c r="H26" s="223" t="str">
        <f>VLOOKUP(E26,MD!$C$6:$E$13,3,FALSE)</f>
        <v>Darius</v>
      </c>
      <c r="I26" s="221" t="s">
        <v>163</v>
      </c>
      <c r="J26" s="223" t="str">
        <f>VLOOKUP(G26,MD!$C$6:$E$13,3,FALSE)</f>
        <v>ALPS 李兩個</v>
      </c>
      <c r="K26" s="221"/>
      <c r="L26" s="221"/>
      <c r="M26" s="221"/>
      <c r="N26" s="224"/>
    </row>
    <row r="27" spans="2:14" ht="19.5" customHeight="1">
      <c r="B27" s="209">
        <v>21</v>
      </c>
      <c r="C27" s="210" t="s">
        <v>134</v>
      </c>
      <c r="D27" s="211">
        <v>21</v>
      </c>
      <c r="E27" s="212" t="s">
        <v>758</v>
      </c>
      <c r="F27" s="213" t="s">
        <v>163</v>
      </c>
      <c r="G27" s="212" t="s">
        <v>756</v>
      </c>
      <c r="H27" s="214" t="str">
        <f>VLOOKUP(E27,MD!$C$6:$E$13,3,FALSE)</f>
        <v>EFX-24 RCHC</v>
      </c>
      <c r="I27" s="212" t="s">
        <v>163</v>
      </c>
      <c r="J27" s="214" t="str">
        <f>VLOOKUP(G27,MD!$C$6:$E$13,3,FALSE)</f>
        <v>ALPS 李兩個</v>
      </c>
      <c r="K27" s="212"/>
      <c r="L27" s="212"/>
      <c r="M27" s="212"/>
      <c r="N27" s="215"/>
    </row>
    <row r="28" spans="2:14" ht="19.5" customHeight="1">
      <c r="B28" s="216">
        <v>22</v>
      </c>
      <c r="C28" s="204" t="s">
        <v>134</v>
      </c>
      <c r="D28" s="203">
        <v>22</v>
      </c>
      <c r="E28" s="169" t="s">
        <v>341</v>
      </c>
      <c r="F28" s="202" t="s">
        <v>163</v>
      </c>
      <c r="G28" s="169" t="s">
        <v>343</v>
      </c>
      <c r="H28" s="168" t="str">
        <f>VLOOKUP(E28,MD!$C$6:$E$13,3,FALSE)</f>
        <v>DDWW</v>
      </c>
      <c r="I28" s="169" t="s">
        <v>163</v>
      </c>
      <c r="J28" s="168" t="str">
        <f>VLOOKUP(G28,MD!$C$6:$E$13,3,FALSE)</f>
        <v>消防</v>
      </c>
      <c r="K28" s="169"/>
      <c r="L28" s="169"/>
      <c r="M28" s="169"/>
      <c r="N28" s="217"/>
    </row>
    <row r="29" spans="2:14" ht="19.5" customHeight="1">
      <c r="B29" s="216">
        <v>23</v>
      </c>
      <c r="C29" s="204" t="s">
        <v>134</v>
      </c>
      <c r="D29" s="203">
        <v>23</v>
      </c>
      <c r="E29" s="169" t="s">
        <v>340</v>
      </c>
      <c r="F29" s="202" t="s">
        <v>163</v>
      </c>
      <c r="G29" s="169" t="s">
        <v>342</v>
      </c>
      <c r="H29" s="168" t="str">
        <f>VLOOKUP(E29,MD!$C$6:$E$13,3,FALSE)</f>
        <v>SGB</v>
      </c>
      <c r="I29" s="169" t="s">
        <v>163</v>
      </c>
      <c r="J29" s="168" t="str">
        <f>VLOOKUP(G29,MD!$C$6:$E$13,3,FALSE)</f>
        <v>ALPS HANDSHAKE</v>
      </c>
      <c r="K29" s="169"/>
      <c r="L29" s="169"/>
      <c r="M29" s="169"/>
      <c r="N29" s="217"/>
    </row>
    <row r="30" spans="2:14" ht="19.5" customHeight="1" thickBot="1">
      <c r="B30" s="218">
        <v>24</v>
      </c>
      <c r="C30" s="219" t="s">
        <v>134</v>
      </c>
      <c r="D30" s="220">
        <v>24</v>
      </c>
      <c r="E30" s="221" t="s">
        <v>757</v>
      </c>
      <c r="F30" s="222" t="s">
        <v>163</v>
      </c>
      <c r="G30" s="221" t="s">
        <v>755</v>
      </c>
      <c r="H30" s="223" t="str">
        <f>VLOOKUP(E30,MD!$C$6:$E$13,3,FALSE)</f>
        <v>Darius</v>
      </c>
      <c r="I30" s="221" t="s">
        <v>163</v>
      </c>
      <c r="J30" s="223" t="str">
        <f>VLOOKUP(G30,MD!$C$6:$E$13,3,FALSE)</f>
        <v>喺唔喺度</v>
      </c>
      <c r="K30" s="221"/>
      <c r="L30" s="221"/>
      <c r="M30" s="221"/>
      <c r="N30" s="224"/>
    </row>
    <row r="31" spans="2:14" ht="19.5" customHeight="1">
      <c r="B31" s="209">
        <v>25</v>
      </c>
      <c r="C31" s="210" t="s">
        <v>134</v>
      </c>
      <c r="D31" s="211">
        <v>25</v>
      </c>
      <c r="E31" s="212" t="s">
        <v>756</v>
      </c>
      <c r="F31" s="213" t="s">
        <v>163</v>
      </c>
      <c r="G31" s="212" t="s">
        <v>755</v>
      </c>
      <c r="H31" s="214" t="str">
        <f>VLOOKUP(E31,MD!$C$6:$E$13,3,FALSE)</f>
        <v>ALPS 李兩個</v>
      </c>
      <c r="I31" s="212" t="s">
        <v>163</v>
      </c>
      <c r="J31" s="214" t="str">
        <f>VLOOKUP(G31,MD!$C$6:$E$13,3,FALSE)</f>
        <v>喺唔喺度</v>
      </c>
      <c r="K31" s="212"/>
      <c r="L31" s="212"/>
      <c r="M31" s="212"/>
      <c r="N31" s="215"/>
    </row>
    <row r="32" spans="2:14" ht="19.5" customHeight="1">
      <c r="B32" s="216">
        <v>26</v>
      </c>
      <c r="C32" s="204" t="s">
        <v>134</v>
      </c>
      <c r="D32" s="203">
        <v>26</v>
      </c>
      <c r="E32" s="169" t="s">
        <v>758</v>
      </c>
      <c r="F32" s="202" t="s">
        <v>163</v>
      </c>
      <c r="G32" s="169" t="s">
        <v>757</v>
      </c>
      <c r="H32" s="168" t="str">
        <f>VLOOKUP(E32,MD!$C$6:$E$13,3,FALSE)</f>
        <v>EFX-24 RCHC</v>
      </c>
      <c r="I32" s="169" t="s">
        <v>163</v>
      </c>
      <c r="J32" s="168" t="str">
        <f>VLOOKUP(G32,MD!$C$6:$E$13,3,FALSE)</f>
        <v>Darius</v>
      </c>
      <c r="K32" s="169"/>
      <c r="L32" s="169"/>
      <c r="M32" s="169"/>
      <c r="N32" s="217"/>
    </row>
    <row r="33" spans="2:14" ht="19.5" customHeight="1">
      <c r="B33" s="216">
        <v>27</v>
      </c>
      <c r="C33" s="204" t="s">
        <v>134</v>
      </c>
      <c r="D33" s="203">
        <v>27</v>
      </c>
      <c r="E33" s="169" t="s">
        <v>342</v>
      </c>
      <c r="F33" s="202" t="s">
        <v>163</v>
      </c>
      <c r="G33" s="169" t="s">
        <v>343</v>
      </c>
      <c r="H33" s="168" t="str">
        <f>VLOOKUP(E33,MD!$C$6:$E$13,3,FALSE)</f>
        <v>ALPS HANDSHAKE</v>
      </c>
      <c r="I33" s="169" t="s">
        <v>163</v>
      </c>
      <c r="J33" s="168" t="str">
        <f>VLOOKUP(G33,MD!$C$6:$E$13,3,FALSE)</f>
        <v>消防</v>
      </c>
      <c r="K33" s="169"/>
      <c r="L33" s="169"/>
      <c r="M33" s="169"/>
      <c r="N33" s="217"/>
    </row>
    <row r="34" spans="2:14" ht="19.5" customHeight="1" thickBot="1">
      <c r="B34" s="218">
        <v>28</v>
      </c>
      <c r="C34" s="219" t="s">
        <v>759</v>
      </c>
      <c r="D34" s="220">
        <v>28</v>
      </c>
      <c r="E34" s="221" t="s">
        <v>340</v>
      </c>
      <c r="F34" s="222" t="s">
        <v>163</v>
      </c>
      <c r="G34" s="221" t="s">
        <v>341</v>
      </c>
      <c r="H34" s="223" t="str">
        <f>VLOOKUP(E34,MD!$C$6:$E$13,3,FALSE)</f>
        <v>SGB</v>
      </c>
      <c r="I34" s="221" t="s">
        <v>163</v>
      </c>
      <c r="J34" s="223" t="str">
        <f>VLOOKUP(G34,MD!$C$6:$E$13,3,FALSE)</f>
        <v>DDWW</v>
      </c>
      <c r="K34" s="221"/>
      <c r="L34" s="221"/>
      <c r="M34" s="221"/>
      <c r="N34" s="224"/>
    </row>
    <row r="35" ht="19.5" customHeight="1"/>
    <row r="36" spans="18:22" ht="18.75">
      <c r="R36" s="34"/>
      <c r="S36" s="34"/>
      <c r="T36" s="34"/>
      <c r="U36" s="34"/>
      <c r="V36" s="34"/>
    </row>
    <row r="37" spans="18:22" ht="18.75">
      <c r="R37" s="34"/>
      <c r="S37" s="34"/>
      <c r="T37" s="34"/>
      <c r="U37" s="34"/>
      <c r="V37" s="34"/>
    </row>
  </sheetData>
  <sheetProtection selectLockedCells="1" selectUnlockedCells="1"/>
  <mergeCells count="1">
    <mergeCell ref="H4:J4"/>
  </mergeCells>
  <printOptions horizontalCentered="1" verticalCentered="1"/>
  <pageMargins left="0.5902777777777778" right="0.5902777777777778" top="0.39375" bottom="0.39375" header="0.5118055555555555" footer="0.5118055555555555"/>
  <pageSetup fitToHeight="1" fitToWidth="1" horizontalDpi="300" verticalDpi="3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6"/>
  <sheetViews>
    <sheetView zoomScale="55" zoomScaleNormal="55" zoomScalePageLayoutView="0" workbookViewId="0" topLeftCell="A1">
      <selection activeCell="A1" sqref="A1"/>
    </sheetView>
  </sheetViews>
  <sheetFormatPr defaultColWidth="7.69921875" defaultRowHeight="15"/>
  <cols>
    <col min="1" max="1" width="10.796875" style="76" customWidth="1"/>
    <col min="2" max="2" width="15.796875" style="309" customWidth="1"/>
    <col min="3" max="4" width="15.796875" style="81" customWidth="1"/>
    <col min="5" max="7" width="15.796875" style="76" customWidth="1"/>
    <col min="8" max="8" width="15.796875" style="81" customWidth="1"/>
    <col min="9" max="9" width="15.796875" style="76" customWidth="1"/>
    <col min="10" max="10" width="8.796875" style="76" customWidth="1"/>
    <col min="11" max="15" width="11" style="76" customWidth="1"/>
    <col min="16" max="16" width="11.796875" style="76" customWidth="1"/>
    <col min="17" max="16384" width="7.69921875" style="76" customWidth="1"/>
  </cols>
  <sheetData>
    <row r="1" spans="1:5" ht="18.75">
      <c r="A1" s="72"/>
      <c r="B1" s="286" t="s">
        <v>753</v>
      </c>
      <c r="C1" s="287"/>
      <c r="D1" s="287"/>
      <c r="E1" s="75"/>
    </row>
    <row r="2" spans="2:5" ht="18.75">
      <c r="B2" s="286" t="s">
        <v>790</v>
      </c>
      <c r="C2" s="287"/>
      <c r="D2" s="287"/>
      <c r="E2" s="75"/>
    </row>
    <row r="3" spans="2:9" ht="18.75">
      <c r="B3" s="288"/>
      <c r="C3" s="289"/>
      <c r="D3" s="289"/>
      <c r="E3" s="290"/>
      <c r="F3" s="72"/>
      <c r="G3" s="72"/>
      <c r="H3" s="291"/>
      <c r="I3" s="72"/>
    </row>
    <row r="4" spans="2:18" ht="18.75">
      <c r="B4" s="292" t="s">
        <v>134</v>
      </c>
      <c r="C4" s="292" t="s">
        <v>135</v>
      </c>
      <c r="D4" s="292" t="s">
        <v>172</v>
      </c>
      <c r="E4" s="292" t="s">
        <v>173</v>
      </c>
      <c r="F4" s="292" t="s">
        <v>168</v>
      </c>
      <c r="G4" s="292" t="s">
        <v>169</v>
      </c>
      <c r="H4" s="292" t="s">
        <v>170</v>
      </c>
      <c r="I4" s="292" t="s">
        <v>171</v>
      </c>
      <c r="K4" s="81"/>
      <c r="P4" s="81"/>
      <c r="Q4" s="81"/>
      <c r="R4" s="81"/>
    </row>
    <row r="5" spans="2:9" ht="18.75">
      <c r="B5" s="293" t="s">
        <v>174</v>
      </c>
      <c r="C5" s="293" t="s">
        <v>175</v>
      </c>
      <c r="D5" s="293" t="s">
        <v>176</v>
      </c>
      <c r="E5" s="293" t="s">
        <v>177</v>
      </c>
      <c r="F5" s="293" t="s">
        <v>178</v>
      </c>
      <c r="G5" s="293" t="s">
        <v>179</v>
      </c>
      <c r="H5" s="293" t="s">
        <v>180</v>
      </c>
      <c r="I5" s="293" t="s">
        <v>181</v>
      </c>
    </row>
    <row r="6" spans="2:9" ht="18.75">
      <c r="B6" s="293" t="s">
        <v>182</v>
      </c>
      <c r="C6" s="293" t="s">
        <v>183</v>
      </c>
      <c r="D6" s="293" t="s">
        <v>184</v>
      </c>
      <c r="E6" s="293" t="s">
        <v>185</v>
      </c>
      <c r="F6" s="293" t="s">
        <v>186</v>
      </c>
      <c r="G6" s="293" t="s">
        <v>187</v>
      </c>
      <c r="H6" s="293" t="s">
        <v>188</v>
      </c>
      <c r="I6" s="293" t="s">
        <v>189</v>
      </c>
    </row>
    <row r="7" spans="2:9" ht="19.5" thickBot="1">
      <c r="B7" s="294" t="s">
        <v>190</v>
      </c>
      <c r="C7" s="294" t="s">
        <v>191</v>
      </c>
      <c r="D7" s="294" t="s">
        <v>192</v>
      </c>
      <c r="E7" s="294" t="s">
        <v>193</v>
      </c>
      <c r="F7" s="294" t="s">
        <v>194</v>
      </c>
      <c r="G7" s="294" t="s">
        <v>195</v>
      </c>
      <c r="H7" s="294" t="s">
        <v>196</v>
      </c>
      <c r="I7" s="294" t="s">
        <v>197</v>
      </c>
    </row>
    <row r="8" spans="2:9" ht="18.75">
      <c r="B8" s="295" t="s">
        <v>115</v>
      </c>
      <c r="C8" s="296" t="s">
        <v>114</v>
      </c>
      <c r="D8" s="296" t="s">
        <v>113</v>
      </c>
      <c r="E8" s="296" t="s">
        <v>112</v>
      </c>
      <c r="F8" s="296" t="s">
        <v>111</v>
      </c>
      <c r="G8" s="296" t="s">
        <v>110</v>
      </c>
      <c r="H8" s="296" t="s">
        <v>109</v>
      </c>
      <c r="I8" s="297" t="s">
        <v>108</v>
      </c>
    </row>
    <row r="9" spans="2:9" ht="18.75">
      <c r="B9" s="298" t="s">
        <v>116</v>
      </c>
      <c r="C9" s="299" t="s">
        <v>118</v>
      </c>
      <c r="D9" s="299" t="s">
        <v>124</v>
      </c>
      <c r="E9" s="299" t="s">
        <v>120</v>
      </c>
      <c r="F9" s="299" t="s">
        <v>117</v>
      </c>
      <c r="G9" s="299" t="s">
        <v>121</v>
      </c>
      <c r="H9" s="299" t="s">
        <v>122</v>
      </c>
      <c r="I9" s="300" t="s">
        <v>119</v>
      </c>
    </row>
    <row r="10" spans="2:9" ht="18.75">
      <c r="B10" s="301" t="s">
        <v>610</v>
      </c>
      <c r="C10" s="302" t="s">
        <v>609</v>
      </c>
      <c r="D10" s="302" t="s">
        <v>608</v>
      </c>
      <c r="E10" s="302" t="s">
        <v>607</v>
      </c>
      <c r="F10" s="302" t="s">
        <v>126</v>
      </c>
      <c r="G10" s="302" t="s">
        <v>125</v>
      </c>
      <c r="H10" s="302" t="s">
        <v>127</v>
      </c>
      <c r="I10" s="303" t="s">
        <v>123</v>
      </c>
    </row>
    <row r="11" spans="2:9" ht="19.5" thickBot="1">
      <c r="B11" s="304" t="s">
        <v>786</v>
      </c>
      <c r="C11" s="305" t="s">
        <v>787</v>
      </c>
      <c r="D11" s="305" t="s">
        <v>788</v>
      </c>
      <c r="E11" s="305" t="s">
        <v>789</v>
      </c>
      <c r="F11" s="306"/>
      <c r="G11" s="306"/>
      <c r="H11" s="306"/>
      <c r="I11" s="307"/>
    </row>
    <row r="12" spans="2:7" ht="18.75">
      <c r="B12" s="308"/>
      <c r="C12" s="291"/>
      <c r="D12" s="291"/>
      <c r="E12" s="72"/>
      <c r="F12" s="72"/>
      <c r="G12" s="72"/>
    </row>
    <row r="13" spans="2:4" ht="18.75">
      <c r="B13" s="286" t="s">
        <v>791</v>
      </c>
      <c r="D13" s="76"/>
    </row>
    <row r="14" ht="18.75">
      <c r="D14" s="76"/>
    </row>
    <row r="15" ht="18.75">
      <c r="D15" s="76"/>
    </row>
    <row r="16" ht="18.75">
      <c r="D16" s="76"/>
    </row>
    <row r="17" spans="4:5" ht="18.75">
      <c r="D17" s="310" t="s">
        <v>778</v>
      </c>
      <c r="E17" s="311"/>
    </row>
    <row r="18" spans="2:6" ht="18.75">
      <c r="B18" s="312"/>
      <c r="C18" s="313"/>
      <c r="D18" s="314" t="str">
        <f>MD!E38</f>
        <v>FORCE-戰+力</v>
      </c>
      <c r="E18" s="315"/>
      <c r="F18" s="309"/>
    </row>
    <row r="19" spans="2:6" ht="18.75">
      <c r="B19" s="312"/>
      <c r="C19" s="313"/>
      <c r="D19" s="312"/>
      <c r="E19" s="84"/>
      <c r="F19" s="309" t="s">
        <v>778</v>
      </c>
    </row>
    <row r="20" spans="2:6" ht="18.75">
      <c r="B20" s="312"/>
      <c r="C20" s="316"/>
      <c r="D20" s="312"/>
      <c r="E20" s="84"/>
      <c r="F20" s="317" t="str">
        <f>D18</f>
        <v>FORCE-戰+力</v>
      </c>
    </row>
    <row r="21" spans="2:6" ht="18.75">
      <c r="B21" s="312"/>
      <c r="C21" s="316"/>
      <c r="E21" s="90"/>
      <c r="F21" s="318"/>
    </row>
    <row r="22" spans="2:8" ht="18.75">
      <c r="B22" s="319"/>
      <c r="C22" s="320"/>
      <c r="D22" s="321" t="s">
        <v>777</v>
      </c>
      <c r="E22" s="322"/>
      <c r="F22" s="323"/>
      <c r="H22" s="76"/>
    </row>
    <row r="23" spans="2:9" ht="18.75">
      <c r="B23" s="76"/>
      <c r="C23" s="76"/>
      <c r="D23" s="76"/>
      <c r="F23" s="323" t="s">
        <v>815</v>
      </c>
      <c r="G23" s="96"/>
      <c r="H23" s="314" t="str">
        <f>F20</f>
        <v>FORCE-戰+力</v>
      </c>
      <c r="I23" s="98" t="s">
        <v>792</v>
      </c>
    </row>
    <row r="24" spans="2:6" ht="18.75">
      <c r="B24" s="76"/>
      <c r="C24" s="76"/>
      <c r="D24" s="310" t="s">
        <v>198</v>
      </c>
      <c r="E24" s="324"/>
      <c r="F24" s="325"/>
    </row>
    <row r="25" spans="2:6" ht="18.75">
      <c r="B25" s="76"/>
      <c r="C25" s="76"/>
      <c r="D25" s="314" t="str">
        <f>MD!E53</f>
        <v>AD</v>
      </c>
      <c r="E25" s="315"/>
      <c r="F25" s="325"/>
    </row>
    <row r="26" spans="2:6" ht="18.75">
      <c r="B26" s="76"/>
      <c r="C26" s="76"/>
      <c r="D26" s="312"/>
      <c r="E26" s="84" t="s">
        <v>255</v>
      </c>
      <c r="F26" s="326"/>
    </row>
    <row r="27" spans="2:6" ht="18.75">
      <c r="B27" s="81"/>
      <c r="C27" s="76"/>
      <c r="D27" s="312"/>
      <c r="E27" s="90" t="s">
        <v>1003</v>
      </c>
      <c r="F27" s="321" t="s">
        <v>777</v>
      </c>
    </row>
    <row r="28" spans="2:15" ht="18.75">
      <c r="B28" s="81"/>
      <c r="C28" s="76"/>
      <c r="D28" s="81" t="s">
        <v>199</v>
      </c>
      <c r="E28" s="90"/>
      <c r="F28" s="310"/>
      <c r="M28" s="327"/>
      <c r="N28" s="327"/>
      <c r="O28" s="67"/>
    </row>
    <row r="29" spans="2:15" ht="18.75">
      <c r="B29" s="81"/>
      <c r="C29" s="76"/>
      <c r="D29" s="328" t="str">
        <f>MD!E54</f>
        <v>ALPS-Black Label</v>
      </c>
      <c r="E29" s="322"/>
      <c r="F29" s="310"/>
      <c r="M29" s="327"/>
      <c r="N29" s="327"/>
      <c r="O29" s="67"/>
    </row>
    <row r="30" spans="2:15" ht="18.75">
      <c r="B30" s="81"/>
      <c r="C30" s="76"/>
      <c r="D30" s="76"/>
      <c r="F30" s="310"/>
      <c r="M30" s="327"/>
      <c r="N30" s="327"/>
      <c r="O30" s="67"/>
    </row>
    <row r="31" spans="2:6" ht="18.75">
      <c r="B31" s="81"/>
      <c r="C31" s="76"/>
      <c r="E31" s="313"/>
      <c r="F31" s="309"/>
    </row>
    <row r="32" spans="2:5" ht="18.75">
      <c r="B32" s="81"/>
      <c r="C32" s="76"/>
      <c r="D32" s="310" t="s">
        <v>760</v>
      </c>
      <c r="E32" s="311"/>
    </row>
    <row r="33" spans="2:6" ht="18.75">
      <c r="B33" s="312"/>
      <c r="C33" s="182"/>
      <c r="D33" s="314" t="str">
        <f>MD!E45</f>
        <v>Table</v>
      </c>
      <c r="E33" s="315"/>
      <c r="F33" s="309"/>
    </row>
    <row r="34" spans="2:6" ht="18.75">
      <c r="B34" s="312"/>
      <c r="C34" s="313"/>
      <c r="D34" s="312"/>
      <c r="E34" s="84" t="s">
        <v>244</v>
      </c>
      <c r="F34" s="309"/>
    </row>
    <row r="35" spans="2:6" ht="18.75">
      <c r="B35" s="312"/>
      <c r="C35" s="313"/>
      <c r="D35" s="312"/>
      <c r="E35" s="90" t="s">
        <v>1027</v>
      </c>
      <c r="F35" s="317" t="str">
        <f>D37</f>
        <v>j s</v>
      </c>
    </row>
    <row r="36" spans="2:6" ht="18.75">
      <c r="B36" s="312"/>
      <c r="C36" s="316"/>
      <c r="D36" s="81" t="s">
        <v>761</v>
      </c>
      <c r="E36" s="90"/>
      <c r="F36" s="318"/>
    </row>
    <row r="37" spans="2:8" ht="18.75">
      <c r="B37" s="319"/>
      <c r="C37" s="320"/>
      <c r="D37" s="328" t="str">
        <f>MD!E64</f>
        <v>j s</v>
      </c>
      <c r="E37" s="322"/>
      <c r="F37" s="323"/>
      <c r="H37" s="76"/>
    </row>
    <row r="38" spans="2:9" ht="18.75">
      <c r="B38" s="319"/>
      <c r="C38" s="320"/>
      <c r="D38" s="76"/>
      <c r="F38" s="323" t="s">
        <v>808</v>
      </c>
      <c r="G38" s="96"/>
      <c r="H38" s="314" t="str">
        <f>F42</f>
        <v>ADHD</v>
      </c>
      <c r="I38" s="98" t="s">
        <v>793</v>
      </c>
    </row>
    <row r="39" spans="2:6" ht="18.75">
      <c r="B39" s="329"/>
      <c r="C39" s="312"/>
      <c r="D39" s="310" t="s">
        <v>762</v>
      </c>
      <c r="E39" s="324"/>
      <c r="F39" s="325" t="s">
        <v>1029</v>
      </c>
    </row>
    <row r="40" spans="2:6" ht="18.75">
      <c r="B40" s="312"/>
      <c r="C40" s="182"/>
      <c r="D40" s="314" t="str">
        <f>MD!E57</f>
        <v>小了E人</v>
      </c>
      <c r="E40" s="315"/>
      <c r="F40" s="325"/>
    </row>
    <row r="41" spans="2:6" ht="18.75">
      <c r="B41" s="312"/>
      <c r="C41" s="182"/>
      <c r="D41" s="312"/>
      <c r="E41" s="84" t="s">
        <v>245</v>
      </c>
      <c r="F41" s="326"/>
    </row>
    <row r="42" spans="2:6" ht="18.75">
      <c r="B42" s="312"/>
      <c r="C42" s="313"/>
      <c r="D42" s="312"/>
      <c r="E42" s="90" t="s">
        <v>1028</v>
      </c>
      <c r="F42" s="326" t="str">
        <f>D44</f>
        <v>ADHD</v>
      </c>
    </row>
    <row r="43" spans="2:7" ht="18.75">
      <c r="B43" s="312"/>
      <c r="C43" s="313"/>
      <c r="D43" s="81" t="s">
        <v>775</v>
      </c>
      <c r="E43" s="90"/>
      <c r="F43" s="310"/>
      <c r="G43" s="182"/>
    </row>
    <row r="44" spans="2:6" ht="18.75">
      <c r="B44" s="312"/>
      <c r="C44" s="316"/>
      <c r="D44" s="328" t="str">
        <f>MD!E46</f>
        <v>ADHD</v>
      </c>
      <c r="E44" s="322"/>
      <c r="F44" s="310"/>
    </row>
    <row r="45" spans="2:6" ht="18.75">
      <c r="B45" s="319"/>
      <c r="C45" s="320"/>
      <c r="D45" s="76"/>
      <c r="E45" s="330"/>
      <c r="F45" s="309"/>
    </row>
    <row r="46" spans="2:6" ht="18.75">
      <c r="B46" s="81"/>
      <c r="C46" s="76"/>
      <c r="D46" s="329"/>
      <c r="E46" s="313"/>
      <c r="F46" s="309"/>
    </row>
    <row r="47" spans="2:5" ht="18.75">
      <c r="B47" s="81"/>
      <c r="C47" s="76"/>
      <c r="D47" s="310" t="s">
        <v>763</v>
      </c>
      <c r="E47" s="311"/>
    </row>
    <row r="48" spans="2:6" ht="18.75">
      <c r="B48" s="81"/>
      <c r="C48" s="76"/>
      <c r="D48" s="314" t="str">
        <f>MD!E41</f>
        <v>雙插set</v>
      </c>
      <c r="E48" s="315"/>
      <c r="F48" s="309"/>
    </row>
    <row r="49" spans="2:6" ht="18.75">
      <c r="B49" s="312"/>
      <c r="C49" s="182"/>
      <c r="D49" s="312"/>
      <c r="E49" s="84" t="s">
        <v>250</v>
      </c>
      <c r="F49" s="309"/>
    </row>
    <row r="50" spans="2:6" ht="18.75">
      <c r="B50" s="312"/>
      <c r="C50" s="313"/>
      <c r="D50" s="312"/>
      <c r="E50" s="90" t="s">
        <v>1026</v>
      </c>
      <c r="F50" s="317" t="str">
        <f>D48</f>
        <v>雙插set</v>
      </c>
    </row>
    <row r="51" spans="2:6" ht="18.75">
      <c r="B51" s="312"/>
      <c r="C51" s="313"/>
      <c r="D51" s="81" t="s">
        <v>764</v>
      </c>
      <c r="E51" s="90"/>
      <c r="F51" s="318"/>
    </row>
    <row r="52" spans="2:6" ht="18.75">
      <c r="B52" s="312"/>
      <c r="C52" s="316"/>
      <c r="D52" s="328" t="str">
        <f>MD!E60</f>
        <v>牛牛</v>
      </c>
      <c r="E52" s="322"/>
      <c r="F52" s="323"/>
    </row>
    <row r="53" spans="2:9" ht="18.75">
      <c r="B53" s="319"/>
      <c r="C53" s="320"/>
      <c r="D53" s="76"/>
      <c r="F53" s="323" t="s">
        <v>811</v>
      </c>
      <c r="G53" s="96"/>
      <c r="H53" s="314" t="str">
        <f>F57</f>
        <v>仁濟溫泉區</v>
      </c>
      <c r="I53" s="98" t="s">
        <v>794</v>
      </c>
    </row>
    <row r="54" spans="2:6" ht="18.75">
      <c r="B54" s="81"/>
      <c r="C54" s="76"/>
      <c r="D54" s="310" t="s">
        <v>766</v>
      </c>
      <c r="E54" s="324"/>
      <c r="F54" s="325" t="s">
        <v>1023</v>
      </c>
    </row>
    <row r="55" spans="2:6" ht="18.75">
      <c r="B55" s="81"/>
      <c r="C55" s="76"/>
      <c r="D55" s="314" t="str">
        <f>MD!E61</f>
        <v>SCAA - BALLCONTROL 2</v>
      </c>
      <c r="E55" s="315"/>
      <c r="F55" s="325"/>
    </row>
    <row r="56" spans="2:6" ht="18.75">
      <c r="B56" s="81"/>
      <c r="C56" s="76"/>
      <c r="D56" s="312"/>
      <c r="E56" s="84" t="s">
        <v>251</v>
      </c>
      <c r="F56" s="326"/>
    </row>
    <row r="57" spans="2:6" ht="18.75">
      <c r="B57" s="81"/>
      <c r="C57" s="76"/>
      <c r="D57" s="312"/>
      <c r="E57" s="90" t="s">
        <v>1018</v>
      </c>
      <c r="F57" s="326" t="str">
        <f>D59</f>
        <v>仁濟溫泉區</v>
      </c>
    </row>
    <row r="58" spans="2:7" ht="18.75">
      <c r="B58" s="81"/>
      <c r="C58" s="76"/>
      <c r="D58" s="81" t="s">
        <v>765</v>
      </c>
      <c r="E58" s="90"/>
      <c r="F58" s="310"/>
      <c r="G58" s="182"/>
    </row>
    <row r="59" spans="2:6" ht="18.75">
      <c r="B59" s="81"/>
      <c r="C59" s="76"/>
      <c r="D59" s="328" t="str">
        <f>MD!E49</f>
        <v>仁濟溫泉區</v>
      </c>
      <c r="E59" s="322"/>
      <c r="F59" s="310"/>
    </row>
    <row r="60" spans="2:7" ht="18.75">
      <c r="B60" s="81"/>
      <c r="C60" s="76"/>
      <c r="D60" s="310"/>
      <c r="E60" s="311"/>
      <c r="F60" s="310"/>
      <c r="G60" s="327"/>
    </row>
    <row r="61" spans="2:7" ht="18.75">
      <c r="B61" s="81"/>
      <c r="C61" s="76"/>
      <c r="D61" s="310"/>
      <c r="E61" s="311"/>
      <c r="F61" s="310"/>
      <c r="G61" s="327"/>
    </row>
    <row r="62" spans="2:5" ht="18.75">
      <c r="B62" s="81"/>
      <c r="C62" s="76"/>
      <c r="D62" s="310" t="s">
        <v>275</v>
      </c>
      <c r="E62" s="311"/>
    </row>
    <row r="63" spans="2:6" ht="18.75">
      <c r="B63" s="81"/>
      <c r="C63" s="76"/>
      <c r="D63" s="314" t="str">
        <f>MD!E50</f>
        <v>Panthers</v>
      </c>
      <c r="E63" s="315"/>
      <c r="F63" s="309"/>
    </row>
    <row r="64" spans="2:6" ht="18.75">
      <c r="B64" s="81"/>
      <c r="C64" s="76"/>
      <c r="D64" s="312"/>
      <c r="E64" s="84" t="s">
        <v>252</v>
      </c>
      <c r="F64" s="309"/>
    </row>
    <row r="65" spans="2:6" ht="18.75">
      <c r="B65" s="81"/>
      <c r="C65" s="76"/>
      <c r="D65" s="312"/>
      <c r="E65" s="90" t="s">
        <v>1013</v>
      </c>
      <c r="F65" s="317" t="str">
        <f>D63</f>
        <v>Panthers</v>
      </c>
    </row>
    <row r="66" spans="2:6" ht="18.75">
      <c r="B66" s="81"/>
      <c r="C66" s="76"/>
      <c r="D66" s="81" t="s">
        <v>776</v>
      </c>
      <c r="E66" s="90"/>
      <c r="F66" s="318"/>
    </row>
    <row r="67" spans="2:6" ht="18.75">
      <c r="B67" s="81"/>
      <c r="C67" s="76"/>
      <c r="D67" s="328" t="str">
        <f>MD!E63</f>
        <v>沙陳滾滾</v>
      </c>
      <c r="E67" s="322"/>
      <c r="F67" s="323"/>
    </row>
    <row r="68" spans="2:9" ht="18.75">
      <c r="B68" s="81"/>
      <c r="C68" s="76"/>
      <c r="D68" s="76"/>
      <c r="F68" s="323" t="s">
        <v>812</v>
      </c>
      <c r="G68" s="96"/>
      <c r="H68" s="314" t="str">
        <f>F65</f>
        <v>Panthers</v>
      </c>
      <c r="I68" s="98" t="s">
        <v>795</v>
      </c>
    </row>
    <row r="69" spans="2:8" ht="19.5">
      <c r="B69" s="81"/>
      <c r="C69" s="76"/>
      <c r="D69" s="310"/>
      <c r="E69" s="324"/>
      <c r="F69" s="500" t="s">
        <v>1011</v>
      </c>
      <c r="H69" s="76"/>
    </row>
    <row r="70" spans="2:9" ht="18.75">
      <c r="B70" s="81"/>
      <c r="C70" s="76"/>
      <c r="D70" s="331" t="s">
        <v>777</v>
      </c>
      <c r="E70" s="315"/>
      <c r="F70" s="325"/>
      <c r="G70" s="182"/>
      <c r="H70" s="312"/>
      <c r="I70" s="98"/>
    </row>
    <row r="71" spans="2:6" ht="18.75">
      <c r="B71" s="81"/>
      <c r="C71" s="76"/>
      <c r="D71" s="312"/>
      <c r="E71" s="84"/>
      <c r="F71" s="326" t="s">
        <v>274</v>
      </c>
    </row>
    <row r="72" spans="4:6" ht="18.75">
      <c r="D72" s="312"/>
      <c r="E72" s="84"/>
      <c r="F72" s="326" t="str">
        <f>D74</f>
        <v>加落去</v>
      </c>
    </row>
    <row r="73" spans="2:6" ht="18.75">
      <c r="B73" s="312"/>
      <c r="C73" s="312"/>
      <c r="D73" s="81" t="s">
        <v>274</v>
      </c>
      <c r="E73" s="90"/>
      <c r="F73" s="310"/>
    </row>
    <row r="74" spans="2:7" ht="18.75">
      <c r="B74" s="312"/>
      <c r="C74" s="313"/>
      <c r="D74" s="328" t="str">
        <f>MD!E42</f>
        <v>加落去</v>
      </c>
      <c r="E74" s="322"/>
      <c r="F74" s="310"/>
      <c r="G74" s="182"/>
    </row>
    <row r="75" spans="2:7" ht="18.75">
      <c r="B75" s="312"/>
      <c r="C75" s="313"/>
      <c r="D75" s="332"/>
      <c r="E75" s="320"/>
      <c r="F75" s="310"/>
      <c r="G75" s="182"/>
    </row>
    <row r="76" spans="2:7" ht="18.75">
      <c r="B76" s="312"/>
      <c r="C76" s="313"/>
      <c r="D76" s="310" t="s">
        <v>779</v>
      </c>
      <c r="E76" s="311"/>
      <c r="G76" s="182"/>
    </row>
    <row r="77" spans="2:6" ht="18.75">
      <c r="B77" s="312"/>
      <c r="C77" s="316"/>
      <c r="D77" s="314" t="str">
        <f>MD!E40</f>
        <v>KKCH</v>
      </c>
      <c r="E77" s="315"/>
      <c r="F77" s="309"/>
    </row>
    <row r="78" spans="2:6" ht="18.75">
      <c r="B78" s="312"/>
      <c r="C78" s="312"/>
      <c r="D78" s="312"/>
      <c r="E78" s="84"/>
      <c r="F78" s="309" t="s">
        <v>779</v>
      </c>
    </row>
    <row r="79" spans="2:6" ht="18.75">
      <c r="B79" s="312"/>
      <c r="C79" s="313"/>
      <c r="D79" s="312"/>
      <c r="E79" s="84"/>
      <c r="F79" s="317" t="str">
        <f>D77</f>
        <v>KKCH</v>
      </c>
    </row>
    <row r="80" spans="2:6" ht="18.75">
      <c r="B80" s="312"/>
      <c r="C80" s="313"/>
      <c r="E80" s="90"/>
      <c r="F80" s="318"/>
    </row>
    <row r="81" spans="2:6" ht="18.75">
      <c r="B81" s="312"/>
      <c r="C81" s="316"/>
      <c r="D81" s="321" t="s">
        <v>777</v>
      </c>
      <c r="E81" s="322"/>
      <c r="F81" s="323"/>
    </row>
    <row r="82" spans="2:9" ht="18.75">
      <c r="B82" s="319"/>
      <c r="C82" s="320"/>
      <c r="D82" s="76"/>
      <c r="F82" s="323" t="s">
        <v>813</v>
      </c>
      <c r="G82" s="96"/>
      <c r="H82" s="314" t="str">
        <f>F79</f>
        <v>KKCH</v>
      </c>
      <c r="I82" s="98" t="s">
        <v>796</v>
      </c>
    </row>
    <row r="83" spans="2:6" ht="18.75">
      <c r="B83" s="81"/>
      <c r="C83" s="76"/>
      <c r="D83" s="310" t="s">
        <v>781</v>
      </c>
      <c r="E83" s="324"/>
      <c r="F83" s="325" t="s">
        <v>1001</v>
      </c>
    </row>
    <row r="84" spans="2:6" ht="18.75">
      <c r="B84" s="81"/>
      <c r="C84" s="76"/>
      <c r="D84" s="314" t="str">
        <f>MD!E62</f>
        <v>袋波我哋拎</v>
      </c>
      <c r="E84" s="315"/>
      <c r="F84" s="325"/>
    </row>
    <row r="85" spans="2:6" ht="18.75">
      <c r="B85" s="81"/>
      <c r="C85" s="76"/>
      <c r="D85" s="312"/>
      <c r="E85" s="84" t="s">
        <v>253</v>
      </c>
      <c r="F85" s="326"/>
    </row>
    <row r="86" spans="2:6" ht="18.75">
      <c r="B86" s="81"/>
      <c r="C86" s="76"/>
      <c r="D86" s="312"/>
      <c r="E86" s="90" t="s">
        <v>1004</v>
      </c>
      <c r="F86" s="326" t="str">
        <f>D84</f>
        <v>袋波我哋拎</v>
      </c>
    </row>
    <row r="87" spans="2:7" ht="18.75">
      <c r="B87" s="81"/>
      <c r="C87" s="76"/>
      <c r="D87" s="81" t="s">
        <v>780</v>
      </c>
      <c r="E87" s="90"/>
      <c r="F87" s="310"/>
      <c r="G87" s="182"/>
    </row>
    <row r="88" spans="2:6" ht="18.75">
      <c r="B88" s="81"/>
      <c r="C88" s="76"/>
      <c r="D88" s="328" t="str">
        <f>MD!E51</f>
        <v>Future</v>
      </c>
      <c r="E88" s="322"/>
      <c r="F88" s="310"/>
    </row>
    <row r="89" spans="2:6" ht="18.75">
      <c r="B89" s="81"/>
      <c r="C89" s="76"/>
      <c r="D89" s="332"/>
      <c r="E89" s="320"/>
      <c r="F89" s="310"/>
    </row>
    <row r="90" spans="2:6" ht="18.75">
      <c r="B90" s="81"/>
      <c r="C90" s="76"/>
      <c r="D90" s="76"/>
      <c r="F90" s="309"/>
    </row>
    <row r="91" spans="2:6" ht="18.75">
      <c r="B91" s="81"/>
      <c r="C91" s="76"/>
      <c r="D91" s="309" t="s">
        <v>767</v>
      </c>
      <c r="E91" s="333"/>
      <c r="F91" s="309"/>
    </row>
    <row r="92" spans="2:6" ht="18.75">
      <c r="B92" s="81"/>
      <c r="C92" s="76"/>
      <c r="D92" s="314" t="str">
        <f>MD!E48</f>
        <v>Ministry of Magic</v>
      </c>
      <c r="E92" s="315"/>
      <c r="F92" s="309"/>
    </row>
    <row r="93" spans="2:6" ht="18.75">
      <c r="B93" s="81"/>
      <c r="C93" s="76"/>
      <c r="D93" s="312"/>
      <c r="E93" s="84" t="s">
        <v>248</v>
      </c>
      <c r="F93" s="309"/>
    </row>
    <row r="94" spans="2:6" ht="18.75">
      <c r="B94" s="81"/>
      <c r="C94" s="76"/>
      <c r="D94" s="312"/>
      <c r="E94" s="90" t="s">
        <v>1021</v>
      </c>
      <c r="F94" s="334" t="str">
        <f>D96</f>
        <v>隨心做</v>
      </c>
    </row>
    <row r="95" spans="2:6" ht="18.75">
      <c r="B95" s="81"/>
      <c r="C95" s="76"/>
      <c r="D95" s="81" t="s">
        <v>768</v>
      </c>
      <c r="E95" s="90"/>
      <c r="F95" s="335"/>
    </row>
    <row r="96" spans="2:6" ht="18.75">
      <c r="B96" s="81"/>
      <c r="C96" s="76"/>
      <c r="D96" s="328" t="str">
        <f>MD!E59</f>
        <v>隨心做</v>
      </c>
      <c r="E96" s="322"/>
      <c r="F96" s="335"/>
    </row>
    <row r="97" spans="2:9" ht="18.75">
      <c r="B97" s="81"/>
      <c r="C97" s="76"/>
      <c r="D97" s="310"/>
      <c r="E97" s="311"/>
      <c r="F97" s="323" t="s">
        <v>810</v>
      </c>
      <c r="G97" s="96"/>
      <c r="H97" s="314" t="str">
        <f>F101</f>
        <v>Infinity - KF</v>
      </c>
      <c r="I97" s="98" t="s">
        <v>797</v>
      </c>
    </row>
    <row r="98" spans="2:6" ht="18.75">
      <c r="B98" s="81"/>
      <c r="C98" s="76"/>
      <c r="D98" s="309" t="s">
        <v>770</v>
      </c>
      <c r="E98" s="333"/>
      <c r="F98" s="336" t="s">
        <v>1024</v>
      </c>
    </row>
    <row r="99" spans="2:6" ht="18.75">
      <c r="B99" s="81"/>
      <c r="C99" s="76"/>
      <c r="D99" s="314" t="str">
        <f>MD!E56</f>
        <v>Gag雞</v>
      </c>
      <c r="E99" s="315"/>
      <c r="F99" s="337"/>
    </row>
    <row r="100" spans="2:6" ht="18.75">
      <c r="B100" s="81"/>
      <c r="D100" s="312"/>
      <c r="E100" s="84" t="s">
        <v>249</v>
      </c>
      <c r="F100" s="338"/>
    </row>
    <row r="101" spans="2:6" ht="18.75">
      <c r="B101" s="312"/>
      <c r="C101" s="313"/>
      <c r="D101" s="312"/>
      <c r="E101" s="90" t="s">
        <v>1025</v>
      </c>
      <c r="F101" s="339" t="str">
        <f>D103</f>
        <v>Infinity - KF</v>
      </c>
    </row>
    <row r="102" spans="2:7" ht="18.75">
      <c r="B102" s="312"/>
      <c r="C102" s="313"/>
      <c r="D102" s="81" t="s">
        <v>769</v>
      </c>
      <c r="E102" s="90"/>
      <c r="F102" s="329"/>
      <c r="G102" s="182"/>
    </row>
    <row r="103" spans="2:6" ht="18.75">
      <c r="B103" s="312"/>
      <c r="C103" s="316"/>
      <c r="D103" s="328" t="str">
        <f>MD!E43</f>
        <v>Infinity - KF</v>
      </c>
      <c r="E103" s="322"/>
      <c r="F103" s="310"/>
    </row>
    <row r="104" spans="2:6" ht="18.75">
      <c r="B104" s="319"/>
      <c r="C104" s="320"/>
      <c r="D104" s="76"/>
      <c r="F104" s="309"/>
    </row>
    <row r="105" spans="2:6" ht="18.75">
      <c r="B105" s="319"/>
      <c r="C105" s="320"/>
      <c r="D105" s="310"/>
      <c r="E105" s="311"/>
      <c r="F105" s="309"/>
    </row>
    <row r="106" spans="2:6" ht="18.75">
      <c r="B106" s="312"/>
      <c r="C106" s="182"/>
      <c r="D106" s="309" t="s">
        <v>771</v>
      </c>
      <c r="E106" s="333"/>
      <c r="F106" s="309"/>
    </row>
    <row r="107" spans="2:6" ht="18.75">
      <c r="B107" s="312"/>
      <c r="C107" s="312"/>
      <c r="D107" s="314" t="str">
        <f>MD!E44</f>
        <v>PTSD</v>
      </c>
      <c r="E107" s="315"/>
      <c r="F107" s="309"/>
    </row>
    <row r="108" spans="2:6" ht="18.75">
      <c r="B108" s="312"/>
      <c r="C108" s="313"/>
      <c r="D108" s="312"/>
      <c r="E108" s="84" t="s">
        <v>246</v>
      </c>
      <c r="F108" s="309"/>
    </row>
    <row r="109" spans="2:6" ht="18.75">
      <c r="B109" s="312"/>
      <c r="C109" s="313"/>
      <c r="D109" s="312"/>
      <c r="E109" s="90" t="s">
        <v>1030</v>
      </c>
      <c r="F109" s="334" t="str">
        <f>D107</f>
        <v>PTSD</v>
      </c>
    </row>
    <row r="110" spans="2:6" ht="18.75">
      <c r="B110" s="312"/>
      <c r="C110" s="316"/>
      <c r="D110" s="81" t="s">
        <v>772</v>
      </c>
      <c r="E110" s="90"/>
      <c r="F110" s="335"/>
    </row>
    <row r="111" spans="2:8" ht="18.75">
      <c r="B111" s="340"/>
      <c r="C111" s="320"/>
      <c r="D111" s="328" t="str">
        <f>MD!E65</f>
        <v>Mandy</v>
      </c>
      <c r="E111" s="322"/>
      <c r="F111" s="323"/>
      <c r="H111" s="76"/>
    </row>
    <row r="112" spans="2:9" ht="18.75">
      <c r="B112" s="319"/>
      <c r="C112" s="320"/>
      <c r="D112" s="332"/>
      <c r="E112" s="320"/>
      <c r="F112" s="323" t="s">
        <v>809</v>
      </c>
      <c r="G112" s="96"/>
      <c r="H112" s="314" t="str">
        <f>F116</f>
        <v>高雄</v>
      </c>
      <c r="I112" s="98" t="s">
        <v>798</v>
      </c>
    </row>
    <row r="113" spans="2:6" ht="18.75">
      <c r="B113" s="81"/>
      <c r="C113" s="76"/>
      <c r="D113" s="309" t="s">
        <v>774</v>
      </c>
      <c r="E113" s="333"/>
      <c r="F113" s="336" t="s">
        <v>1032</v>
      </c>
    </row>
    <row r="114" spans="2:6" ht="18.75">
      <c r="B114" s="81"/>
      <c r="C114" s="76"/>
      <c r="D114" s="314" t="str">
        <f>MD!E58</f>
        <v>C Long</v>
      </c>
      <c r="E114" s="315"/>
      <c r="F114" s="337"/>
    </row>
    <row r="115" spans="2:6" ht="18.75">
      <c r="B115" s="81"/>
      <c r="C115" s="76"/>
      <c r="D115" s="312"/>
      <c r="E115" s="84" t="s">
        <v>247</v>
      </c>
      <c r="F115" s="338"/>
    </row>
    <row r="116" spans="2:6" ht="18.75">
      <c r="B116" s="312"/>
      <c r="C116" s="312"/>
      <c r="D116" s="312"/>
      <c r="E116" s="90" t="s">
        <v>1031</v>
      </c>
      <c r="F116" s="339" t="str">
        <f>D118</f>
        <v>高雄</v>
      </c>
    </row>
    <row r="117" spans="2:7" ht="18.75">
      <c r="B117" s="312"/>
      <c r="C117" s="313"/>
      <c r="D117" s="309" t="s">
        <v>773</v>
      </c>
      <c r="E117" s="90"/>
      <c r="F117" s="341"/>
      <c r="G117" s="182"/>
    </row>
    <row r="118" spans="2:6" ht="18.75">
      <c r="B118" s="312"/>
      <c r="C118" s="313"/>
      <c r="D118" s="314" t="str">
        <f>MD!E47</f>
        <v>高雄</v>
      </c>
      <c r="E118" s="322"/>
      <c r="F118" s="310"/>
    </row>
    <row r="119" spans="2:6" ht="18.75">
      <c r="B119" s="312"/>
      <c r="C119" s="316"/>
      <c r="D119" s="76"/>
      <c r="F119" s="310"/>
    </row>
    <row r="120" spans="2:6" ht="18.75">
      <c r="B120" s="312"/>
      <c r="C120" s="182"/>
      <c r="D120" s="76"/>
      <c r="F120" s="309"/>
    </row>
    <row r="121" spans="2:6" ht="18.75">
      <c r="B121" s="81"/>
      <c r="C121" s="76"/>
      <c r="D121" s="309" t="s">
        <v>200</v>
      </c>
      <c r="E121" s="333"/>
      <c r="F121" s="309"/>
    </row>
    <row r="122" spans="2:6" ht="18.75">
      <c r="B122" s="81"/>
      <c r="C122" s="76"/>
      <c r="D122" s="314" t="str">
        <f>MD!E52</f>
        <v>丁滿與彭彭</v>
      </c>
      <c r="E122" s="315"/>
      <c r="F122" s="309"/>
    </row>
    <row r="123" spans="2:6" ht="18.75">
      <c r="B123" s="81"/>
      <c r="C123" s="76"/>
      <c r="D123" s="312"/>
      <c r="E123" s="84"/>
      <c r="F123" s="309"/>
    </row>
    <row r="124" spans="2:6" ht="18.75">
      <c r="B124" s="81"/>
      <c r="C124" s="76"/>
      <c r="D124" s="312"/>
      <c r="E124" s="84" t="s">
        <v>254</v>
      </c>
      <c r="F124" s="328" t="str">
        <f>D122</f>
        <v>丁滿與彭彭</v>
      </c>
    </row>
    <row r="125" spans="2:6" ht="18.75">
      <c r="B125" s="81"/>
      <c r="C125" s="76"/>
      <c r="D125" s="81" t="s">
        <v>201</v>
      </c>
      <c r="E125" s="90" t="s">
        <v>1002</v>
      </c>
      <c r="F125" s="335"/>
    </row>
    <row r="126" spans="4:8" ht="18.75">
      <c r="D126" s="328" t="str">
        <f>MD!E55</f>
        <v>富豪排球</v>
      </c>
      <c r="E126" s="322"/>
      <c r="F126" s="323"/>
      <c r="H126" s="76"/>
    </row>
    <row r="127" spans="4:9" ht="18.75">
      <c r="D127" s="332"/>
      <c r="E127" s="320"/>
      <c r="F127" s="323" t="s">
        <v>814</v>
      </c>
      <c r="G127" s="96"/>
      <c r="H127" s="314" t="str">
        <f>F131</f>
        <v>如意</v>
      </c>
      <c r="I127" s="98" t="s">
        <v>799</v>
      </c>
    </row>
    <row r="128" spans="4:9" ht="18.75">
      <c r="D128" s="309"/>
      <c r="E128" s="333"/>
      <c r="F128" s="336" t="s">
        <v>1005</v>
      </c>
      <c r="G128" s="182"/>
      <c r="H128" s="312"/>
      <c r="I128" s="98"/>
    </row>
    <row r="129" spans="4:6" ht="18.75">
      <c r="D129" s="331" t="s">
        <v>777</v>
      </c>
      <c r="E129" s="315"/>
      <c r="F129" s="325"/>
    </row>
    <row r="130" spans="2:6" ht="18.75">
      <c r="B130" s="329"/>
      <c r="C130" s="312"/>
      <c r="D130" s="312"/>
      <c r="E130" s="84"/>
      <c r="F130" s="342" t="s">
        <v>782</v>
      </c>
    </row>
    <row r="131" spans="2:6" ht="18.75">
      <c r="B131" s="312"/>
      <c r="C131" s="312"/>
      <c r="D131" s="312"/>
      <c r="E131" s="84"/>
      <c r="F131" s="343" t="str">
        <f>D133</f>
        <v>如意</v>
      </c>
    </row>
    <row r="132" spans="2:5" ht="18.75">
      <c r="B132" s="312"/>
      <c r="C132" s="313"/>
      <c r="D132" s="81" t="s">
        <v>782</v>
      </c>
      <c r="E132" s="90"/>
    </row>
    <row r="133" spans="2:6" ht="18.75">
      <c r="B133" s="312"/>
      <c r="C133" s="313"/>
      <c r="D133" s="328" t="str">
        <f>MD!E39</f>
        <v>如意</v>
      </c>
      <c r="E133" s="322"/>
      <c r="F133" s="310"/>
    </row>
    <row r="134" spans="2:5" ht="18.75">
      <c r="B134" s="312"/>
      <c r="C134" s="316"/>
      <c r="D134" s="332"/>
      <c r="E134" s="320"/>
    </row>
    <row r="135" spans="2:3" ht="18.75">
      <c r="B135" s="319"/>
      <c r="C135" s="320"/>
    </row>
    <row r="136" spans="2:3" ht="18.75">
      <c r="B136" s="329"/>
      <c r="C136" s="312"/>
    </row>
  </sheetData>
  <sheetProtection selectLockedCells="1" selectUnlockedCells="1"/>
  <printOptions/>
  <pageMargins left="0.39375" right="0.39375" top="0.39375" bottom="0.39375" header="0.5118055555555555" footer="0.5118055555555555"/>
  <pageSetup fitToHeight="1" fitToWidth="1" horizontalDpi="600" verticalDpi="600" orientation="portrait" paperSize="9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19"/>
  <sheetViews>
    <sheetView zoomScale="55" zoomScaleNormal="55" zoomScalePageLayoutView="0" workbookViewId="0" topLeftCell="A1">
      <selection activeCell="A1" sqref="A1"/>
    </sheetView>
  </sheetViews>
  <sheetFormatPr defaultColWidth="7.69921875" defaultRowHeight="15"/>
  <cols>
    <col min="1" max="1" width="10.796875" style="76" customWidth="1"/>
    <col min="2" max="2" width="20.796875" style="309" customWidth="1"/>
    <col min="3" max="3" width="20.796875" style="76" customWidth="1"/>
    <col min="4" max="4" width="20.796875" style="81" customWidth="1"/>
    <col min="5" max="9" width="20.796875" style="76" customWidth="1"/>
    <col min="10" max="10" width="15.796875" style="76" customWidth="1"/>
    <col min="11" max="15" width="11" style="76" customWidth="1"/>
    <col min="16" max="16" width="11.796875" style="76" customWidth="1"/>
    <col min="17" max="16384" width="7.69921875" style="76" customWidth="1"/>
  </cols>
  <sheetData>
    <row r="1" spans="1:5" ht="18.75">
      <c r="A1" s="72"/>
      <c r="B1" s="76" t="s">
        <v>753</v>
      </c>
      <c r="C1" s="74"/>
      <c r="D1" s="287"/>
      <c r="E1" s="75"/>
    </row>
    <row r="2" spans="2:5" ht="18.75">
      <c r="B2" s="76"/>
      <c r="C2" s="74"/>
      <c r="D2" s="287"/>
      <c r="E2" s="75"/>
    </row>
    <row r="3" spans="2:5" ht="18.75">
      <c r="B3" s="344" t="s">
        <v>754</v>
      </c>
      <c r="C3" s="74"/>
      <c r="D3" s="287"/>
      <c r="E3" s="75"/>
    </row>
    <row r="4" spans="2:5" ht="18.75">
      <c r="B4" s="76" t="s">
        <v>819</v>
      </c>
      <c r="C4" s="74"/>
      <c r="D4" s="287"/>
      <c r="E4" s="75"/>
    </row>
    <row r="5" spans="2:9" ht="18.75">
      <c r="B5" s="76" t="s">
        <v>820</v>
      </c>
      <c r="C5" s="345"/>
      <c r="D5" s="289"/>
      <c r="E5" s="290"/>
      <c r="F5" s="72"/>
      <c r="G5" s="72"/>
      <c r="H5" s="72"/>
      <c r="I5" s="72"/>
    </row>
    <row r="6" spans="2:9" ht="18.75">
      <c r="B6" s="76" t="s">
        <v>821</v>
      </c>
      <c r="C6" s="345"/>
      <c r="D6" s="289"/>
      <c r="E6" s="290"/>
      <c r="F6" s="72"/>
      <c r="G6" s="72"/>
      <c r="H6" s="72"/>
      <c r="I6" s="72"/>
    </row>
    <row r="7" spans="2:9" ht="18.75">
      <c r="B7" s="76" t="s">
        <v>822</v>
      </c>
      <c r="C7" s="345"/>
      <c r="D7" s="289"/>
      <c r="E7" s="290"/>
      <c r="F7" s="72"/>
      <c r="G7" s="72"/>
      <c r="H7" s="72"/>
      <c r="I7" s="72"/>
    </row>
    <row r="8" spans="2:9" ht="18.75">
      <c r="B8" s="288"/>
      <c r="C8" s="345"/>
      <c r="D8" s="289"/>
      <c r="E8" s="290"/>
      <c r="F8" s="72"/>
      <c r="G8" s="72"/>
      <c r="H8" s="72"/>
      <c r="I8" s="72"/>
    </row>
    <row r="9" spans="2:18" ht="18.75">
      <c r="B9" s="292" t="s">
        <v>134</v>
      </c>
      <c r="C9" s="292" t="s">
        <v>135</v>
      </c>
      <c r="D9" s="292" t="s">
        <v>172</v>
      </c>
      <c r="E9" s="292" t="s">
        <v>173</v>
      </c>
      <c r="F9" s="292" t="s">
        <v>168</v>
      </c>
      <c r="G9" s="292" t="s">
        <v>169</v>
      </c>
      <c r="H9" s="292" t="s">
        <v>170</v>
      </c>
      <c r="I9" s="292" t="s">
        <v>171</v>
      </c>
      <c r="K9" s="81"/>
      <c r="P9" s="81"/>
      <c r="Q9" s="81"/>
      <c r="R9" s="81"/>
    </row>
    <row r="10" spans="2:9" ht="18.75">
      <c r="B10" s="293" t="s">
        <v>174</v>
      </c>
      <c r="C10" s="293" t="s">
        <v>175</v>
      </c>
      <c r="D10" s="293" t="s">
        <v>176</v>
      </c>
      <c r="E10" s="293" t="s">
        <v>177</v>
      </c>
      <c r="F10" s="293" t="s">
        <v>178</v>
      </c>
      <c r="G10" s="293" t="s">
        <v>179</v>
      </c>
      <c r="H10" s="293" t="s">
        <v>180</v>
      </c>
      <c r="I10" s="293" t="s">
        <v>181</v>
      </c>
    </row>
    <row r="11" spans="2:9" ht="18.75">
      <c r="B11" s="293" t="s">
        <v>182</v>
      </c>
      <c r="C11" s="293" t="s">
        <v>183</v>
      </c>
      <c r="D11" s="293" t="s">
        <v>184</v>
      </c>
      <c r="E11" s="293" t="s">
        <v>185</v>
      </c>
      <c r="F11" s="293" t="s">
        <v>186</v>
      </c>
      <c r="G11" s="293" t="s">
        <v>187</v>
      </c>
      <c r="H11" s="293" t="s">
        <v>188</v>
      </c>
      <c r="I11" s="293" t="s">
        <v>189</v>
      </c>
    </row>
    <row r="12" spans="2:9" ht="19.5" thickBot="1">
      <c r="B12" s="294" t="s">
        <v>190</v>
      </c>
      <c r="C12" s="294" t="s">
        <v>191</v>
      </c>
      <c r="D12" s="294" t="s">
        <v>192</v>
      </c>
      <c r="E12" s="294" t="s">
        <v>193</v>
      </c>
      <c r="F12" s="294" t="s">
        <v>194</v>
      </c>
      <c r="G12" s="294" t="s">
        <v>195</v>
      </c>
      <c r="H12" s="294" t="s">
        <v>196</v>
      </c>
      <c r="I12" s="294" t="s">
        <v>197</v>
      </c>
    </row>
    <row r="13" spans="2:9" ht="18.75">
      <c r="B13" s="295" t="s">
        <v>115</v>
      </c>
      <c r="C13" s="296" t="s">
        <v>114</v>
      </c>
      <c r="D13" s="296" t="s">
        <v>113</v>
      </c>
      <c r="E13" s="296" t="s">
        <v>112</v>
      </c>
      <c r="F13" s="296" t="s">
        <v>111</v>
      </c>
      <c r="G13" s="296" t="s">
        <v>110</v>
      </c>
      <c r="H13" s="296" t="s">
        <v>109</v>
      </c>
      <c r="I13" s="297" t="s">
        <v>108</v>
      </c>
    </row>
    <row r="14" spans="2:9" ht="18.75">
      <c r="B14" s="298" t="s">
        <v>116</v>
      </c>
      <c r="C14" s="299" t="s">
        <v>118</v>
      </c>
      <c r="D14" s="299" t="s">
        <v>124</v>
      </c>
      <c r="E14" s="299" t="s">
        <v>120</v>
      </c>
      <c r="F14" s="299" t="s">
        <v>117</v>
      </c>
      <c r="G14" s="299" t="s">
        <v>121</v>
      </c>
      <c r="H14" s="299" t="s">
        <v>122</v>
      </c>
      <c r="I14" s="300" t="s">
        <v>119</v>
      </c>
    </row>
    <row r="15" spans="2:9" ht="18.75">
      <c r="B15" s="301" t="s">
        <v>610</v>
      </c>
      <c r="C15" s="302" t="s">
        <v>609</v>
      </c>
      <c r="D15" s="302" t="s">
        <v>608</v>
      </c>
      <c r="E15" s="302" t="s">
        <v>607</v>
      </c>
      <c r="F15" s="302" t="s">
        <v>126</v>
      </c>
      <c r="G15" s="302" t="s">
        <v>125</v>
      </c>
      <c r="H15" s="302" t="s">
        <v>127</v>
      </c>
      <c r="I15" s="303" t="s">
        <v>123</v>
      </c>
    </row>
    <row r="16" spans="2:9" ht="19.5" thickBot="1">
      <c r="B16" s="304" t="s">
        <v>786</v>
      </c>
      <c r="C16" s="305" t="s">
        <v>787</v>
      </c>
      <c r="D16" s="305" t="s">
        <v>788</v>
      </c>
      <c r="E16" s="305" t="s">
        <v>789</v>
      </c>
      <c r="F16" s="306"/>
      <c r="G16" s="306"/>
      <c r="H16" s="306"/>
      <c r="I16" s="307"/>
    </row>
    <row r="17" spans="2:9" ht="18.75">
      <c r="B17" s="346"/>
      <c r="C17" s="346"/>
      <c r="D17" s="346"/>
      <c r="E17" s="346"/>
      <c r="F17" s="346"/>
      <c r="G17" s="346"/>
      <c r="H17" s="346"/>
      <c r="I17" s="346"/>
    </row>
    <row r="18" spans="2:4" ht="18.75">
      <c r="B18" s="308" t="s">
        <v>803</v>
      </c>
      <c r="D18" s="76"/>
    </row>
    <row r="19" spans="2:7" ht="18.75">
      <c r="B19" s="308" t="s">
        <v>804</v>
      </c>
      <c r="C19" s="72"/>
      <c r="D19" s="291"/>
      <c r="E19" s="72"/>
      <c r="F19" s="72"/>
      <c r="G19" s="72"/>
    </row>
    <row r="20" spans="2:7" ht="18.75">
      <c r="B20" s="308" t="s">
        <v>805</v>
      </c>
      <c r="C20" s="72"/>
      <c r="D20" s="291"/>
      <c r="E20" s="72"/>
      <c r="F20" s="72"/>
      <c r="G20" s="72"/>
    </row>
    <row r="21" spans="2:7" ht="18.75">
      <c r="B21" s="308"/>
      <c r="C21" s="72"/>
      <c r="D21" s="291"/>
      <c r="E21" s="72"/>
      <c r="F21" s="72"/>
      <c r="G21" s="72"/>
    </row>
    <row r="22" spans="2:4" ht="18.75">
      <c r="B22" s="286" t="s">
        <v>806</v>
      </c>
      <c r="D22" s="76"/>
    </row>
    <row r="23" ht="18.75">
      <c r="D23" s="76"/>
    </row>
    <row r="24" spans="2:4" ht="18" customHeight="1">
      <c r="B24" s="347" t="str">
        <f>'男乙賽程'!R7</f>
        <v>AR</v>
      </c>
      <c r="C24" s="348" t="s">
        <v>80</v>
      </c>
      <c r="D24" s="76"/>
    </row>
    <row r="25" spans="3:4" ht="18" customHeight="1">
      <c r="C25" s="349" t="s">
        <v>202</v>
      </c>
      <c r="D25" s="93"/>
    </row>
    <row r="26" spans="3:12" ht="18" customHeight="1">
      <c r="C26" s="350" t="s">
        <v>1275</v>
      </c>
      <c r="D26" s="351" t="str">
        <f>B27</f>
        <v>仁濟溫泉區</v>
      </c>
      <c r="E26" s="327"/>
      <c r="F26" s="67"/>
      <c r="G26" s="67"/>
      <c r="H26" s="67"/>
      <c r="I26" s="67"/>
      <c r="L26" s="352"/>
    </row>
    <row r="27" spans="2:15" ht="18" customHeight="1">
      <c r="B27" s="347" t="str">
        <f>'男乙賽程'!Y20</f>
        <v>仁濟溫泉區</v>
      </c>
      <c r="C27" s="353" t="s">
        <v>352</v>
      </c>
      <c r="D27" s="349"/>
      <c r="E27" s="354"/>
      <c r="F27" s="67"/>
      <c r="G27" s="67"/>
      <c r="H27" s="67"/>
      <c r="I27" s="67"/>
      <c r="M27" s="327"/>
      <c r="N27" s="327"/>
      <c r="O27" s="67"/>
    </row>
    <row r="28" spans="4:15" ht="18" customHeight="1">
      <c r="D28" s="349" t="s">
        <v>203</v>
      </c>
      <c r="E28" s="67"/>
      <c r="F28" s="328"/>
      <c r="G28" s="67"/>
      <c r="H28" s="67"/>
      <c r="I28" s="67"/>
      <c r="M28" s="327"/>
      <c r="N28" s="327"/>
      <c r="O28" s="67"/>
    </row>
    <row r="29" spans="2:15" ht="18" customHeight="1">
      <c r="B29" s="355"/>
      <c r="D29" s="350"/>
      <c r="E29" s="67"/>
      <c r="F29" s="356"/>
      <c r="G29" s="67"/>
      <c r="H29" s="67"/>
      <c r="I29" s="67"/>
      <c r="M29" s="352"/>
      <c r="N29" s="67"/>
      <c r="O29" s="67"/>
    </row>
    <row r="30" spans="2:15" ht="18" customHeight="1">
      <c r="B30" s="347" t="str">
        <f>'男乙賽程'!Y32</f>
        <v>葵青TTS</v>
      </c>
      <c r="C30" s="348" t="s">
        <v>350</v>
      </c>
      <c r="D30" s="357"/>
      <c r="E30" s="327"/>
      <c r="F30" s="356"/>
      <c r="G30" s="358"/>
      <c r="H30" s="67"/>
      <c r="I30" s="67"/>
      <c r="M30" s="352"/>
      <c r="N30" s="67"/>
      <c r="O30" s="67"/>
    </row>
    <row r="31" spans="2:15" ht="18" customHeight="1">
      <c r="B31" s="341"/>
      <c r="C31" s="349" t="s">
        <v>204</v>
      </c>
      <c r="D31" s="359" t="str">
        <f>B33</f>
        <v>Jay &amp; Patrick</v>
      </c>
      <c r="E31" s="360"/>
      <c r="F31" s="356"/>
      <c r="G31" s="358"/>
      <c r="H31" s="67"/>
      <c r="I31" s="67"/>
      <c r="M31" s="327"/>
      <c r="N31" s="327"/>
      <c r="O31" s="67"/>
    </row>
    <row r="32" spans="3:15" ht="18" customHeight="1">
      <c r="C32" s="350" t="s">
        <v>1276</v>
      </c>
      <c r="D32" s="327"/>
      <c r="E32" s="327"/>
      <c r="F32" s="356"/>
      <c r="G32" s="358"/>
      <c r="H32" s="67"/>
      <c r="I32" s="67"/>
      <c r="L32" s="352"/>
      <c r="M32" s="327"/>
      <c r="N32" s="360"/>
      <c r="O32" s="67"/>
    </row>
    <row r="33" spans="2:15" ht="18" customHeight="1">
      <c r="B33" s="347" t="str">
        <f>'男乙賽程'!Y43</f>
        <v>Jay &amp; Patrick</v>
      </c>
      <c r="C33" s="353" t="s">
        <v>88</v>
      </c>
      <c r="D33" s="327"/>
      <c r="E33" s="352"/>
      <c r="F33" s="349" t="s">
        <v>205</v>
      </c>
      <c r="G33" s="352"/>
      <c r="H33" s="67"/>
      <c r="I33" s="67"/>
      <c r="M33" s="327"/>
      <c r="N33" s="327"/>
      <c r="O33" s="67"/>
    </row>
    <row r="34" spans="4:15" ht="18" customHeight="1">
      <c r="D34" s="327"/>
      <c r="E34" s="327"/>
      <c r="F34" s="350"/>
      <c r="M34" s="327"/>
      <c r="N34" s="352"/>
      <c r="O34" s="352"/>
    </row>
    <row r="35" spans="2:15" ht="18" customHeight="1">
      <c r="B35" s="355"/>
      <c r="C35" s="98"/>
      <c r="D35" s="327"/>
      <c r="E35" s="327"/>
      <c r="F35" s="356"/>
      <c r="M35" s="327"/>
      <c r="N35" s="327"/>
      <c r="O35" s="67"/>
    </row>
    <row r="36" spans="2:15" ht="18" customHeight="1">
      <c r="B36" s="326" t="str">
        <f>'男乙賽程'!R31</f>
        <v>ALPS 父子</v>
      </c>
      <c r="C36" s="348" t="s">
        <v>84</v>
      </c>
      <c r="D36" s="352"/>
      <c r="E36" s="67"/>
      <c r="F36" s="356"/>
      <c r="M36" s="327"/>
      <c r="N36" s="327"/>
      <c r="O36" s="67"/>
    </row>
    <row r="37" spans="3:15" ht="18" customHeight="1">
      <c r="C37" s="349" t="s">
        <v>206</v>
      </c>
      <c r="D37" s="361"/>
      <c r="E37" s="67"/>
      <c r="F37" s="356"/>
      <c r="M37" s="327"/>
      <c r="N37" s="327"/>
      <c r="O37" s="67"/>
    </row>
    <row r="38" spans="3:15" ht="18" customHeight="1">
      <c r="C38" s="95" t="s">
        <v>1278</v>
      </c>
      <c r="D38" s="351" t="str">
        <f>B39</f>
        <v>Alps 小龍</v>
      </c>
      <c r="E38" s="327"/>
      <c r="F38" s="356"/>
      <c r="H38" s="362"/>
      <c r="M38" s="352"/>
      <c r="N38" s="67"/>
      <c r="O38" s="67"/>
    </row>
    <row r="39" spans="2:15" ht="18" customHeight="1">
      <c r="B39" s="347" t="str">
        <f>'男乙賽程'!R8</f>
        <v>Alps 小龍</v>
      </c>
      <c r="C39" s="363" t="s">
        <v>355</v>
      </c>
      <c r="D39" s="357"/>
      <c r="E39" s="327"/>
      <c r="F39" s="356"/>
      <c r="G39" s="364"/>
      <c r="H39" s="328"/>
      <c r="I39" s="67"/>
      <c r="L39" s="352"/>
      <c r="M39" s="327"/>
      <c r="N39" s="327"/>
      <c r="O39" s="67"/>
    </row>
    <row r="40" spans="4:15" ht="18" customHeight="1">
      <c r="D40" s="349"/>
      <c r="E40" s="365"/>
      <c r="F40" s="328"/>
      <c r="G40" s="358"/>
      <c r="H40" s="356"/>
      <c r="I40" s="67"/>
      <c r="M40" s="327"/>
      <c r="N40" s="327"/>
      <c r="O40" s="67"/>
    </row>
    <row r="41" spans="4:15" ht="18" customHeight="1">
      <c r="D41" s="349" t="s">
        <v>207</v>
      </c>
      <c r="E41" s="327"/>
      <c r="F41" s="67"/>
      <c r="G41" s="67"/>
      <c r="H41" s="356"/>
      <c r="I41" s="67"/>
      <c r="M41" s="352"/>
      <c r="N41" s="327"/>
      <c r="O41" s="67"/>
    </row>
    <row r="42" spans="3:15" ht="18" customHeight="1">
      <c r="C42" s="85"/>
      <c r="D42" s="350"/>
      <c r="E42" s="327"/>
      <c r="F42" s="67"/>
      <c r="G42" s="67"/>
      <c r="H42" s="356"/>
      <c r="I42" s="67"/>
      <c r="M42" s="327"/>
      <c r="N42" s="327"/>
      <c r="O42" s="67"/>
    </row>
    <row r="43" spans="2:15" ht="18" customHeight="1">
      <c r="B43" s="347" t="str">
        <f>'男乙賽程'!R44</f>
        <v>Infinity-Pak&amp;Shing</v>
      </c>
      <c r="C43" s="348" t="s">
        <v>349</v>
      </c>
      <c r="D43" s="357"/>
      <c r="E43" s="327"/>
      <c r="F43" s="67"/>
      <c r="G43" s="67"/>
      <c r="H43" s="356"/>
      <c r="I43" s="67"/>
      <c r="M43" s="327"/>
      <c r="N43" s="327"/>
      <c r="O43" s="67"/>
    </row>
    <row r="44" spans="3:15" ht="18" customHeight="1">
      <c r="C44" s="349" t="s">
        <v>208</v>
      </c>
      <c r="D44" s="351" t="str">
        <f>B46</f>
        <v>古下李</v>
      </c>
      <c r="E44" s="327"/>
      <c r="F44" s="67"/>
      <c r="G44" s="67"/>
      <c r="H44" s="356"/>
      <c r="I44" s="67"/>
      <c r="M44" s="327"/>
      <c r="N44" s="327"/>
      <c r="O44" s="67"/>
    </row>
    <row r="45" spans="3:15" ht="18" customHeight="1">
      <c r="C45" s="350" t="s">
        <v>1279</v>
      </c>
      <c r="D45" s="327"/>
      <c r="E45" s="327"/>
      <c r="F45" s="67"/>
      <c r="G45" s="67"/>
      <c r="H45" s="356"/>
      <c r="I45" s="67"/>
      <c r="J45" s="355"/>
      <c r="L45" s="352"/>
      <c r="M45" s="327"/>
      <c r="N45" s="327"/>
      <c r="O45" s="67"/>
    </row>
    <row r="46" spans="2:15" ht="18" customHeight="1">
      <c r="B46" s="347" t="str">
        <f>'男乙賽程'!Y19</f>
        <v>古下李</v>
      </c>
      <c r="C46" s="353" t="s">
        <v>431</v>
      </c>
      <c r="D46" s="352"/>
      <c r="E46" s="67"/>
      <c r="F46" s="67"/>
      <c r="H46" s="352" t="s">
        <v>202</v>
      </c>
      <c r="I46" s="366"/>
      <c r="J46" s="347"/>
      <c r="K46" s="89"/>
      <c r="M46" s="327"/>
      <c r="N46" s="327"/>
      <c r="O46" s="67"/>
    </row>
    <row r="47" spans="4:15" ht="18" customHeight="1">
      <c r="D47" s="327"/>
      <c r="E47" s="327"/>
      <c r="F47" s="67"/>
      <c r="H47" s="335"/>
      <c r="I47" s="327" t="s">
        <v>146</v>
      </c>
      <c r="J47" s="91"/>
      <c r="M47" s="352"/>
      <c r="N47" s="67"/>
      <c r="O47" s="67"/>
    </row>
    <row r="48" spans="3:15" ht="18" customHeight="1">
      <c r="C48" s="98"/>
      <c r="D48" s="327"/>
      <c r="E48" s="360"/>
      <c r="F48" s="67"/>
      <c r="G48" s="367"/>
      <c r="H48" s="356"/>
      <c r="I48" s="367"/>
      <c r="M48" s="327"/>
      <c r="N48" s="327"/>
      <c r="O48" s="67"/>
    </row>
    <row r="49" spans="2:15" ht="18" customHeight="1">
      <c r="B49" s="368" t="str">
        <f>'男乙賽程'!R19</f>
        <v>Infinity - KF</v>
      </c>
      <c r="C49" s="348" t="s">
        <v>82</v>
      </c>
      <c r="D49" s="76"/>
      <c r="G49" s="67"/>
      <c r="H49" s="356"/>
      <c r="I49" s="67"/>
      <c r="M49" s="327"/>
      <c r="N49" s="360"/>
      <c r="O49" s="67"/>
    </row>
    <row r="50" spans="3:9" ht="18" customHeight="1">
      <c r="C50" s="349" t="s">
        <v>209</v>
      </c>
      <c r="D50" s="76"/>
      <c r="G50" s="67"/>
      <c r="H50" s="356"/>
      <c r="I50" s="67"/>
    </row>
    <row r="51" spans="3:12" ht="18" customHeight="1">
      <c r="C51" s="350" t="s">
        <v>1280</v>
      </c>
      <c r="D51" s="351" t="str">
        <f>B49</f>
        <v>Infinity - KF</v>
      </c>
      <c r="E51" s="327"/>
      <c r="F51" s="67"/>
      <c r="G51" s="67"/>
      <c r="H51" s="356"/>
      <c r="I51" s="67"/>
      <c r="L51" s="352"/>
    </row>
    <row r="52" spans="2:15" ht="18" customHeight="1">
      <c r="B52" s="347">
        <f>'男乙賽程'!Y8</f>
        <v>19986</v>
      </c>
      <c r="C52" s="353" t="s">
        <v>354</v>
      </c>
      <c r="D52" s="357"/>
      <c r="E52" s="354"/>
      <c r="F52" s="67"/>
      <c r="G52" s="67"/>
      <c r="H52" s="356"/>
      <c r="I52" s="67"/>
      <c r="M52" s="327"/>
      <c r="N52" s="327"/>
      <c r="O52" s="67"/>
    </row>
    <row r="53" spans="4:15" ht="18" customHeight="1">
      <c r="D53" s="349" t="s">
        <v>210</v>
      </c>
      <c r="E53" s="67"/>
      <c r="F53" s="328"/>
      <c r="G53" s="67"/>
      <c r="H53" s="356"/>
      <c r="I53" s="67"/>
      <c r="M53" s="327"/>
      <c r="N53" s="327"/>
      <c r="O53" s="67"/>
    </row>
    <row r="54" spans="4:15" ht="18" customHeight="1">
      <c r="D54" s="350"/>
      <c r="E54" s="67"/>
      <c r="F54" s="356"/>
      <c r="G54" s="67"/>
      <c r="H54" s="356"/>
      <c r="I54" s="67"/>
      <c r="M54" s="352"/>
      <c r="N54" s="67"/>
      <c r="O54" s="67"/>
    </row>
    <row r="55" spans="2:15" ht="18" customHeight="1">
      <c r="B55" s="347" t="str">
        <f>'男乙賽程'!R20</f>
        <v>INFINITY - 龍蘇糖</v>
      </c>
      <c r="C55" s="348" t="s">
        <v>353</v>
      </c>
      <c r="D55" s="369"/>
      <c r="E55" s="327"/>
      <c r="F55" s="356"/>
      <c r="G55" s="366"/>
      <c r="H55" s="328"/>
      <c r="I55" s="67"/>
      <c r="M55" s="352"/>
      <c r="N55" s="67"/>
      <c r="O55" s="67"/>
    </row>
    <row r="56" spans="3:15" ht="18" customHeight="1">
      <c r="C56" s="349" t="s">
        <v>211</v>
      </c>
      <c r="D56" s="351" t="str">
        <f>B55</f>
        <v>INFINITY - 龍蘇糖</v>
      </c>
      <c r="E56" s="360"/>
      <c r="F56" s="356"/>
      <c r="G56" s="327"/>
      <c r="H56" s="370"/>
      <c r="I56" s="67"/>
      <c r="M56" s="327"/>
      <c r="N56" s="327"/>
      <c r="O56" s="67"/>
    </row>
    <row r="57" spans="2:15" ht="18" customHeight="1">
      <c r="B57" s="310"/>
      <c r="C57" s="350" t="s">
        <v>1274</v>
      </c>
      <c r="D57" s="327"/>
      <c r="E57" s="327"/>
      <c r="F57" s="356"/>
      <c r="G57" s="327"/>
      <c r="H57" s="67"/>
      <c r="I57" s="67"/>
      <c r="L57" s="352"/>
      <c r="M57" s="327"/>
      <c r="N57" s="360"/>
      <c r="O57" s="67"/>
    </row>
    <row r="58" spans="2:15" ht="18" customHeight="1">
      <c r="B58" s="347" t="str">
        <f>'男乙賽程'!Y31</f>
        <v>ALPS - DM</v>
      </c>
      <c r="C58" s="353" t="s">
        <v>86</v>
      </c>
      <c r="D58" s="327"/>
      <c r="E58" s="352"/>
      <c r="F58" s="349" t="s">
        <v>212</v>
      </c>
      <c r="I58" s="67"/>
      <c r="M58" s="327"/>
      <c r="N58" s="327"/>
      <c r="O58" s="67"/>
    </row>
    <row r="59" spans="2:15" ht="18" customHeight="1">
      <c r="B59" s="310"/>
      <c r="D59" s="327"/>
      <c r="E59" s="327"/>
      <c r="F59" s="350"/>
      <c r="I59" s="67"/>
      <c r="K59" s="67"/>
      <c r="M59" s="327"/>
      <c r="N59" s="352"/>
      <c r="O59" s="352"/>
    </row>
    <row r="60" spans="4:15" ht="18" customHeight="1">
      <c r="D60" s="327"/>
      <c r="E60" s="327"/>
      <c r="F60" s="356"/>
      <c r="I60" s="67"/>
      <c r="M60" s="327"/>
      <c r="N60" s="327"/>
      <c r="O60" s="67"/>
    </row>
    <row r="61" spans="2:15" ht="18" customHeight="1">
      <c r="B61" s="347" t="str">
        <f>'男乙賽程'!Y44</f>
        <v>我要買小米SU7</v>
      </c>
      <c r="C61" s="348" t="s">
        <v>348</v>
      </c>
      <c r="D61" s="352"/>
      <c r="E61" s="67"/>
      <c r="F61" s="356"/>
      <c r="I61" s="67"/>
      <c r="K61" s="67"/>
      <c r="M61" s="327"/>
      <c r="N61" s="327"/>
      <c r="O61" s="67"/>
    </row>
    <row r="62" spans="3:15" ht="18" customHeight="1">
      <c r="C62" s="349" t="s">
        <v>213</v>
      </c>
      <c r="D62" s="371"/>
      <c r="E62" s="327"/>
      <c r="F62" s="356"/>
      <c r="G62" s="67"/>
      <c r="K62" s="67"/>
      <c r="M62" s="352"/>
      <c r="N62" s="67"/>
      <c r="O62" s="67"/>
    </row>
    <row r="63" spans="2:15" ht="18" customHeight="1">
      <c r="B63" s="310"/>
      <c r="C63" s="551" t="s">
        <v>1282</v>
      </c>
      <c r="D63" s="351" t="str">
        <f>B61</f>
        <v>我要買小米SU7</v>
      </c>
      <c r="E63" s="327"/>
      <c r="F63" s="356"/>
      <c r="J63" s="67"/>
      <c r="K63" s="67"/>
      <c r="L63" s="352"/>
      <c r="M63" s="327"/>
      <c r="N63" s="327"/>
      <c r="O63" s="67"/>
    </row>
    <row r="64" spans="2:15" ht="18" customHeight="1">
      <c r="B64" s="347" t="str">
        <f>'男乙賽程'!R43</f>
        <v>如意</v>
      </c>
      <c r="C64" s="353" t="s">
        <v>87</v>
      </c>
      <c r="D64" s="349"/>
      <c r="E64" s="365"/>
      <c r="F64" s="328"/>
      <c r="H64" s="372"/>
      <c r="I64" s="89"/>
      <c r="J64" s="67"/>
      <c r="M64" s="327"/>
      <c r="N64" s="327"/>
      <c r="O64" s="67"/>
    </row>
    <row r="65" spans="4:15" ht="18" customHeight="1">
      <c r="D65" s="349" t="s">
        <v>214</v>
      </c>
      <c r="E65" s="327"/>
      <c r="F65" s="370"/>
      <c r="H65" s="373"/>
      <c r="J65" s="67"/>
      <c r="K65" s="67"/>
      <c r="M65" s="352"/>
      <c r="N65" s="327"/>
      <c r="O65" s="67"/>
    </row>
    <row r="66" spans="2:15" ht="18" customHeight="1">
      <c r="B66" s="355"/>
      <c r="D66" s="350"/>
      <c r="E66" s="327"/>
      <c r="F66" s="370"/>
      <c r="H66" s="352" t="s">
        <v>215</v>
      </c>
      <c r="I66" s="374" t="s">
        <v>215</v>
      </c>
      <c r="J66" s="67"/>
      <c r="K66" s="67"/>
      <c r="M66" s="327"/>
      <c r="N66" s="327"/>
      <c r="O66" s="67"/>
    </row>
    <row r="67" spans="2:15" ht="18" customHeight="1">
      <c r="B67" s="263" t="str">
        <f>'男乙賽程'!R32</f>
        <v>Panthers</v>
      </c>
      <c r="C67" s="348" t="s">
        <v>351</v>
      </c>
      <c r="D67" s="357"/>
      <c r="E67" s="327"/>
      <c r="F67" s="67"/>
      <c r="H67" s="375"/>
      <c r="I67" s="376" t="s">
        <v>148</v>
      </c>
      <c r="J67" s="377"/>
      <c r="K67" s="89"/>
      <c r="M67" s="327"/>
      <c r="N67" s="327"/>
      <c r="O67" s="67"/>
    </row>
    <row r="68" spans="2:15" ht="18" customHeight="1">
      <c r="B68" s="341"/>
      <c r="C68" s="349" t="s">
        <v>216</v>
      </c>
      <c r="D68" s="351" t="str">
        <f>B70</f>
        <v>ALPS 上⼀場既人</v>
      </c>
      <c r="E68" s="327"/>
      <c r="F68" s="67"/>
      <c r="H68" s="378"/>
      <c r="J68" s="67"/>
      <c r="M68" s="327"/>
      <c r="N68" s="327"/>
      <c r="O68" s="67"/>
    </row>
    <row r="69" spans="3:15" ht="18" customHeight="1">
      <c r="C69" s="350" t="s">
        <v>1283</v>
      </c>
      <c r="D69" s="327"/>
      <c r="E69" s="327"/>
      <c r="F69" s="67"/>
      <c r="H69" s="378"/>
      <c r="J69" s="67"/>
      <c r="L69" s="352"/>
      <c r="M69" s="327"/>
      <c r="N69" s="327"/>
      <c r="O69" s="67"/>
    </row>
    <row r="70" spans="2:15" ht="18" customHeight="1">
      <c r="B70" s="347" t="str">
        <f>'男乙賽程'!Y7</f>
        <v>ALPS 上⼀場既人</v>
      </c>
      <c r="C70" s="353" t="s">
        <v>81</v>
      </c>
      <c r="D70" s="352"/>
      <c r="E70" s="67"/>
      <c r="F70" s="67"/>
      <c r="G70" s="379"/>
      <c r="H70" s="328"/>
      <c r="M70" s="327"/>
      <c r="N70" s="327"/>
      <c r="O70" s="67"/>
    </row>
    <row r="71" spans="11:15" ht="18.75">
      <c r="K71" s="81"/>
      <c r="M71" s="352"/>
      <c r="N71" s="67"/>
      <c r="O71" s="67"/>
    </row>
    <row r="72" spans="13:14" ht="18.75">
      <c r="M72" s="327"/>
      <c r="N72" s="380"/>
    </row>
    <row r="74" spans="2:8" ht="18.75">
      <c r="B74" s="347" t="str">
        <f>'男乙賽程'!R8</f>
        <v>Alps 小龍</v>
      </c>
      <c r="C74" s="381" t="s">
        <v>97</v>
      </c>
      <c r="G74" s="379" t="s">
        <v>57</v>
      </c>
      <c r="H74" s="67" t="s">
        <v>64</v>
      </c>
    </row>
    <row r="75" spans="2:8" ht="18.75">
      <c r="B75" s="381">
        <f>'男乙賽程'!Y8</f>
        <v>19986</v>
      </c>
      <c r="C75" s="381" t="s">
        <v>98</v>
      </c>
      <c r="G75" s="379" t="s">
        <v>60</v>
      </c>
      <c r="H75" s="67" t="s">
        <v>67</v>
      </c>
    </row>
    <row r="76" spans="2:8" ht="18.75">
      <c r="B76" s="381" t="str">
        <f>'男乙賽程'!R20</f>
        <v>INFINITY - 龍蘇糖</v>
      </c>
      <c r="C76" s="381" t="s">
        <v>96</v>
      </c>
      <c r="G76" s="379" t="s">
        <v>63</v>
      </c>
      <c r="H76" s="67" t="s">
        <v>70</v>
      </c>
    </row>
    <row r="77" spans="2:8" ht="18.75">
      <c r="B77" s="381" t="str">
        <f>'男乙賽程'!Y20</f>
        <v>仁濟溫泉區</v>
      </c>
      <c r="C77" s="381" t="s">
        <v>95</v>
      </c>
      <c r="G77" s="379" t="s">
        <v>66</v>
      </c>
      <c r="H77" s="67" t="s">
        <v>76</v>
      </c>
    </row>
    <row r="78" spans="2:8" ht="18.75">
      <c r="B78" s="381" t="str">
        <f>'男乙賽程'!R32</f>
        <v>Panthers</v>
      </c>
      <c r="C78" s="381" t="s">
        <v>94</v>
      </c>
      <c r="G78" s="379" t="s">
        <v>69</v>
      </c>
      <c r="H78" s="67" t="s">
        <v>85</v>
      </c>
    </row>
    <row r="79" spans="2:8" ht="18.75">
      <c r="B79" s="381" t="str">
        <f>'男乙賽程'!Y32</f>
        <v>葵青TTS</v>
      </c>
      <c r="C79" s="381" t="s">
        <v>93</v>
      </c>
      <c r="G79" s="379" t="s">
        <v>90</v>
      </c>
      <c r="H79" s="67" t="s">
        <v>91</v>
      </c>
    </row>
    <row r="80" spans="2:9" ht="18.75">
      <c r="B80" s="381" t="str">
        <f>'男乙賽程'!R44</f>
        <v>Infinity-Pak&amp;Shing</v>
      </c>
      <c r="C80" s="382" t="s">
        <v>89</v>
      </c>
      <c r="D80" s="360"/>
      <c r="E80" s="360"/>
      <c r="F80" s="67"/>
      <c r="G80" s="67"/>
      <c r="H80" s="67"/>
      <c r="I80" s="67"/>
    </row>
    <row r="81" spans="2:9" ht="18.75">
      <c r="B81" s="381" t="str">
        <f>'男乙賽程'!Y44</f>
        <v>我要買小米SU7</v>
      </c>
      <c r="C81" s="383" t="s">
        <v>92</v>
      </c>
      <c r="D81" s="384"/>
      <c r="E81" s="327"/>
      <c r="F81" s="67"/>
      <c r="G81" s="67"/>
      <c r="H81" s="67"/>
      <c r="I81" s="67"/>
    </row>
    <row r="82" spans="3:9" ht="18.75">
      <c r="C82" s="98"/>
      <c r="D82" s="327"/>
      <c r="E82" s="352"/>
      <c r="F82" s="352"/>
      <c r="G82" s="352"/>
      <c r="H82" s="67"/>
      <c r="I82" s="67"/>
    </row>
    <row r="83" spans="3:6" ht="18.75">
      <c r="C83" s="98"/>
      <c r="D83" s="327"/>
      <c r="E83" s="327"/>
      <c r="F83" s="367"/>
    </row>
    <row r="84" spans="3:6" ht="18.75">
      <c r="C84" s="98"/>
      <c r="D84" s="327"/>
      <c r="E84" s="327"/>
      <c r="F84" s="67"/>
    </row>
    <row r="85" spans="3:6" ht="18.75">
      <c r="C85" s="98"/>
      <c r="D85" s="352"/>
      <c r="E85" s="67"/>
      <c r="F85" s="67"/>
    </row>
    <row r="86" spans="3:8" ht="18.75">
      <c r="C86" s="352"/>
      <c r="D86" s="384"/>
      <c r="E86" s="327"/>
      <c r="F86" s="67"/>
      <c r="H86" s="83"/>
    </row>
    <row r="87" spans="3:9" ht="18.75">
      <c r="C87" s="367"/>
      <c r="D87" s="91"/>
      <c r="E87" s="327"/>
      <c r="F87" s="67"/>
      <c r="G87" s="67"/>
      <c r="H87" s="67"/>
      <c r="I87" s="67"/>
    </row>
    <row r="88" spans="3:9" ht="18.75">
      <c r="C88" s="98"/>
      <c r="D88" s="352"/>
      <c r="E88" s="327"/>
      <c r="F88" s="380"/>
      <c r="G88" s="67"/>
      <c r="H88" s="67"/>
      <c r="I88" s="67"/>
    </row>
    <row r="89" spans="3:9" ht="18.75">
      <c r="C89" s="98"/>
      <c r="D89" s="352"/>
      <c r="E89" s="327"/>
      <c r="F89" s="385"/>
      <c r="G89" s="67"/>
      <c r="H89" s="67"/>
      <c r="I89" s="67"/>
    </row>
    <row r="90" spans="3:9" ht="18.75">
      <c r="C90" s="98"/>
      <c r="D90" s="367"/>
      <c r="E90" s="327"/>
      <c r="F90" s="67"/>
      <c r="G90" s="67"/>
      <c r="H90" s="67"/>
      <c r="I90" s="67"/>
    </row>
    <row r="91" spans="3:9" ht="18.75">
      <c r="C91" s="98"/>
      <c r="D91" s="327"/>
      <c r="E91" s="327"/>
      <c r="F91" s="67"/>
      <c r="G91" s="67"/>
      <c r="H91" s="67"/>
      <c r="I91" s="67"/>
    </row>
    <row r="92" spans="3:9" ht="18.75">
      <c r="C92" s="352"/>
      <c r="D92" s="360"/>
      <c r="E92" s="327"/>
      <c r="F92" s="67"/>
      <c r="G92" s="67"/>
      <c r="H92" s="67"/>
      <c r="I92" s="67"/>
    </row>
    <row r="93" spans="3:10" ht="18.75">
      <c r="C93" s="367"/>
      <c r="D93" s="384"/>
      <c r="E93" s="327"/>
      <c r="F93" s="67"/>
      <c r="G93" s="67"/>
      <c r="H93" s="67"/>
      <c r="I93" s="67"/>
      <c r="J93" s="309"/>
    </row>
    <row r="94" spans="3:10" ht="18.75">
      <c r="C94" s="98"/>
      <c r="D94" s="352"/>
      <c r="E94" s="67"/>
      <c r="F94" s="67"/>
      <c r="H94" s="67"/>
      <c r="I94" s="352"/>
      <c r="J94" s="386"/>
    </row>
    <row r="95" spans="3:10" ht="18.75">
      <c r="C95" s="98"/>
      <c r="D95" s="327"/>
      <c r="E95" s="327"/>
      <c r="F95" s="67"/>
      <c r="H95" s="360"/>
      <c r="I95" s="327"/>
      <c r="J95" s="91"/>
    </row>
    <row r="96" spans="3:9" ht="18.75">
      <c r="C96" s="98"/>
      <c r="D96" s="327"/>
      <c r="E96" s="360"/>
      <c r="F96" s="67"/>
      <c r="G96" s="367"/>
      <c r="H96" s="67"/>
      <c r="I96" s="367"/>
    </row>
    <row r="97" spans="3:9" ht="18.75">
      <c r="C97" s="98"/>
      <c r="D97" s="76"/>
      <c r="G97" s="67"/>
      <c r="H97" s="67"/>
      <c r="I97" s="67"/>
    </row>
    <row r="98" spans="3:9" ht="18.75">
      <c r="C98" s="352"/>
      <c r="D98" s="83"/>
      <c r="G98" s="67"/>
      <c r="H98" s="67"/>
      <c r="I98" s="67"/>
    </row>
    <row r="99" spans="3:9" ht="18.75">
      <c r="C99" s="367"/>
      <c r="D99" s="360"/>
      <c r="E99" s="327"/>
      <c r="F99" s="67"/>
      <c r="G99" s="67"/>
      <c r="H99" s="67"/>
      <c r="I99" s="67"/>
    </row>
    <row r="100" spans="3:9" ht="18.75">
      <c r="C100" s="98"/>
      <c r="D100" s="327"/>
      <c r="E100" s="327"/>
      <c r="F100" s="385"/>
      <c r="G100" s="67"/>
      <c r="H100" s="67"/>
      <c r="I100" s="67"/>
    </row>
    <row r="101" spans="3:9" ht="18.75">
      <c r="C101" s="98"/>
      <c r="D101" s="352"/>
      <c r="E101" s="67"/>
      <c r="F101" s="380"/>
      <c r="G101" s="67"/>
      <c r="H101" s="67"/>
      <c r="I101" s="67"/>
    </row>
    <row r="102" spans="3:9" ht="18.75">
      <c r="C102" s="98"/>
      <c r="D102" s="367"/>
      <c r="E102" s="67"/>
      <c r="F102" s="67"/>
      <c r="G102" s="67"/>
      <c r="H102" s="67"/>
      <c r="I102" s="67"/>
    </row>
    <row r="103" spans="3:13" ht="18.75">
      <c r="C103" s="98"/>
      <c r="D103" s="367"/>
      <c r="E103" s="327"/>
      <c r="F103" s="67"/>
      <c r="G103" s="352"/>
      <c r="H103" s="67"/>
      <c r="I103" s="67"/>
      <c r="J103" s="386"/>
      <c r="K103" s="98"/>
      <c r="L103" s="379"/>
      <c r="M103" s="67"/>
    </row>
    <row r="104" spans="3:13" ht="18.75">
      <c r="C104" s="352"/>
      <c r="D104" s="360"/>
      <c r="E104" s="360"/>
      <c r="F104" s="67"/>
      <c r="G104" s="327"/>
      <c r="H104" s="387"/>
      <c r="I104" s="67"/>
      <c r="J104" s="386"/>
      <c r="K104" s="98"/>
      <c r="L104" s="379"/>
      <c r="M104" s="67"/>
    </row>
    <row r="105" spans="3:13" ht="18.75">
      <c r="C105" s="367"/>
      <c r="D105" s="384"/>
      <c r="E105" s="327"/>
      <c r="F105" s="67"/>
      <c r="G105" s="327"/>
      <c r="H105" s="67"/>
      <c r="I105" s="67"/>
      <c r="J105" s="386"/>
      <c r="K105" s="98"/>
      <c r="L105" s="379"/>
      <c r="M105" s="67"/>
    </row>
    <row r="106" spans="3:13" ht="18.75">
      <c r="C106" s="98"/>
      <c r="D106" s="327"/>
      <c r="E106" s="352"/>
      <c r="F106" s="352"/>
      <c r="I106" s="67"/>
      <c r="J106" s="386"/>
      <c r="K106" s="98"/>
      <c r="L106" s="379"/>
      <c r="M106" s="67"/>
    </row>
    <row r="107" spans="2:13" ht="18.75">
      <c r="B107" s="310"/>
      <c r="C107" s="98"/>
      <c r="D107" s="327"/>
      <c r="E107" s="327"/>
      <c r="F107" s="367"/>
      <c r="I107" s="67"/>
      <c r="J107" s="386"/>
      <c r="K107" s="98"/>
      <c r="L107" s="379"/>
      <c r="M107" s="67"/>
    </row>
    <row r="108" spans="3:13" ht="18.75">
      <c r="C108" s="98"/>
      <c r="D108" s="327"/>
      <c r="E108" s="327"/>
      <c r="F108" s="67"/>
      <c r="I108" s="67"/>
      <c r="J108" s="386"/>
      <c r="K108" s="98"/>
      <c r="L108" s="379"/>
      <c r="M108" s="67"/>
    </row>
    <row r="109" spans="3:13" ht="18.75">
      <c r="C109" s="98"/>
      <c r="D109" s="352"/>
      <c r="E109" s="67"/>
      <c r="F109" s="67"/>
      <c r="I109" s="67"/>
      <c r="J109" s="386"/>
      <c r="K109" s="98"/>
      <c r="L109" s="379"/>
      <c r="M109" s="67"/>
    </row>
    <row r="110" spans="2:13" ht="18.75">
      <c r="B110" s="310"/>
      <c r="C110" s="352"/>
      <c r="D110" s="384"/>
      <c r="E110" s="327"/>
      <c r="F110" s="67"/>
      <c r="G110" s="67"/>
      <c r="J110" s="386"/>
      <c r="K110" s="98"/>
      <c r="L110" s="379"/>
      <c r="M110" s="67"/>
    </row>
    <row r="111" spans="2:11" ht="18.75">
      <c r="B111" s="310"/>
      <c r="C111" s="367"/>
      <c r="D111" s="360"/>
      <c r="E111" s="327"/>
      <c r="F111" s="67"/>
      <c r="H111" s="98"/>
      <c r="J111" s="386"/>
      <c r="K111" s="98"/>
    </row>
    <row r="112" spans="3:11" ht="18.75">
      <c r="C112" s="98"/>
      <c r="D112" s="352"/>
      <c r="E112" s="327"/>
      <c r="F112" s="380"/>
      <c r="J112" s="386"/>
      <c r="K112" s="98"/>
    </row>
    <row r="113" spans="2:11" ht="18.75">
      <c r="B113" s="310"/>
      <c r="C113" s="98"/>
      <c r="D113" s="352"/>
      <c r="E113" s="327"/>
      <c r="F113" s="387"/>
      <c r="J113" s="386"/>
      <c r="K113" s="98"/>
    </row>
    <row r="114" spans="2:11" ht="18.75">
      <c r="B114" s="310"/>
      <c r="C114" s="98"/>
      <c r="D114" s="367"/>
      <c r="E114" s="327"/>
      <c r="F114" s="370"/>
      <c r="J114" s="386"/>
      <c r="K114" s="98"/>
    </row>
    <row r="115" spans="3:11" ht="18.75">
      <c r="C115" s="98"/>
      <c r="D115" s="327"/>
      <c r="E115" s="327"/>
      <c r="F115" s="67"/>
      <c r="J115" s="386"/>
      <c r="K115" s="98"/>
    </row>
    <row r="116" spans="3:11" ht="18.75">
      <c r="C116" s="352"/>
      <c r="D116" s="360"/>
      <c r="E116" s="327"/>
      <c r="F116" s="67"/>
      <c r="J116" s="386"/>
      <c r="K116" s="98"/>
    </row>
    <row r="117" spans="3:11" ht="18.75">
      <c r="C117" s="367"/>
      <c r="D117" s="384"/>
      <c r="E117" s="327"/>
      <c r="F117" s="67"/>
      <c r="J117" s="386"/>
      <c r="K117" s="98"/>
    </row>
    <row r="118" spans="2:11" ht="18.75">
      <c r="B118" s="236"/>
      <c r="C118" s="98"/>
      <c r="D118" s="352"/>
      <c r="E118" s="67"/>
      <c r="F118" s="67"/>
      <c r="G118" s="379"/>
      <c r="J118" s="386"/>
      <c r="K118" s="98"/>
    </row>
    <row r="119" ht="18.75">
      <c r="D119" s="76"/>
    </row>
  </sheetData>
  <sheetProtection selectLockedCells="1" selectUnlockedCells="1"/>
  <printOptions/>
  <pageMargins left="0.19652777777777777" right="0.19652777777777777" top="0.39375" bottom="0.39375" header="0.5118055555555555" footer="0.5118055555555555"/>
  <pageSetup horizontalDpi="300" verticalDpi="300" orientation="portrait" paperSize="9" scale="5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zoomScale="55" zoomScaleNormal="55" zoomScaleSheetLayoutView="70" zoomScalePageLayoutView="0" workbookViewId="0" topLeftCell="A1">
      <selection activeCell="A1" sqref="A1"/>
    </sheetView>
  </sheetViews>
  <sheetFormatPr defaultColWidth="7.69921875" defaultRowHeight="15"/>
  <cols>
    <col min="1" max="1" width="10.796875" style="236" customWidth="1"/>
    <col min="2" max="7" width="5.796875" style="236" customWidth="1"/>
    <col min="8" max="8" width="30.796875" style="236" customWidth="1"/>
    <col min="9" max="9" width="5.796875" style="236" customWidth="1"/>
    <col min="10" max="10" width="30.796875" style="236" customWidth="1"/>
    <col min="11" max="14" width="5.796875" style="236" customWidth="1"/>
    <col min="15" max="15" width="29" style="237" bestFit="1" customWidth="1"/>
    <col min="16" max="16" width="10.796875" style="238" customWidth="1"/>
    <col min="17" max="17" width="5.796875" style="237" customWidth="1"/>
    <col min="18" max="18" width="20.796875" style="237" customWidth="1"/>
    <col min="19" max="22" width="5.796875" style="236" customWidth="1"/>
    <col min="23" max="23" width="5.796875" style="238" customWidth="1"/>
    <col min="24" max="24" width="5.796875" style="237" customWidth="1"/>
    <col min="25" max="25" width="20.796875" style="237" customWidth="1"/>
    <col min="26" max="29" width="5.796875" style="236" customWidth="1"/>
    <col min="30" max="30" width="9" style="236" customWidth="1"/>
    <col min="31" max="16384" width="7.69921875" style="236" customWidth="1"/>
  </cols>
  <sheetData>
    <row r="1" spans="2:8" ht="18.75">
      <c r="B1" s="461" t="s">
        <v>817</v>
      </c>
      <c r="C1" s="233"/>
      <c r="D1" s="233"/>
      <c r="E1" s="233"/>
      <c r="F1" s="233"/>
      <c r="H1" s="279"/>
    </row>
    <row r="2" spans="2:8" ht="18.75">
      <c r="B2" s="234" t="s">
        <v>823</v>
      </c>
      <c r="C2" s="233"/>
      <c r="D2" s="233"/>
      <c r="E2" s="233"/>
      <c r="F2" s="233"/>
      <c r="H2" s="279"/>
    </row>
    <row r="3" spans="2:14" ht="18.75">
      <c r="B3" s="233"/>
      <c r="C3" s="233"/>
      <c r="D3" s="233"/>
      <c r="E3" s="233"/>
      <c r="F3" s="239"/>
      <c r="G3" s="240"/>
      <c r="H3" s="530" t="s">
        <v>269</v>
      </c>
      <c r="I3" s="530"/>
      <c r="J3" s="530"/>
      <c r="K3" s="243" t="s">
        <v>270</v>
      </c>
      <c r="L3" s="243" t="s">
        <v>271</v>
      </c>
      <c r="M3" s="243" t="s">
        <v>271</v>
      </c>
      <c r="N3" s="243" t="s">
        <v>270</v>
      </c>
    </row>
    <row r="4" spans="2:14" ht="18.75">
      <c r="B4" s="241" t="s">
        <v>154</v>
      </c>
      <c r="C4" s="523" t="s">
        <v>155</v>
      </c>
      <c r="D4" s="523"/>
      <c r="E4" s="524" t="s">
        <v>156</v>
      </c>
      <c r="F4" s="524"/>
      <c r="G4" s="525"/>
      <c r="H4" s="243" t="s">
        <v>157</v>
      </c>
      <c r="I4" s="243"/>
      <c r="J4" s="243" t="s">
        <v>158</v>
      </c>
      <c r="K4" s="243"/>
      <c r="L4" s="243"/>
      <c r="M4" s="243"/>
      <c r="N4" s="243"/>
    </row>
    <row r="5" spans="2:14" ht="16.5" customHeight="1">
      <c r="B5" s="244" t="s">
        <v>273</v>
      </c>
      <c r="C5" s="526" t="s">
        <v>153</v>
      </c>
      <c r="D5" s="526"/>
      <c r="E5" s="527" t="s">
        <v>785</v>
      </c>
      <c r="F5" s="528"/>
      <c r="G5" s="529"/>
      <c r="H5" s="243" t="s">
        <v>50</v>
      </c>
      <c r="I5" s="243"/>
      <c r="J5" s="243" t="s">
        <v>50</v>
      </c>
      <c r="K5" s="243"/>
      <c r="L5" s="243"/>
      <c r="M5" s="243"/>
      <c r="N5" s="243"/>
    </row>
    <row r="6" spans="2:29" ht="19.5" customHeight="1">
      <c r="B6" s="246">
        <v>1</v>
      </c>
      <c r="C6" s="272" t="s">
        <v>134</v>
      </c>
      <c r="D6" s="269">
        <v>1</v>
      </c>
      <c r="E6" s="247" t="s">
        <v>80</v>
      </c>
      <c r="F6" s="247" t="s">
        <v>163</v>
      </c>
      <c r="G6" s="247" t="s">
        <v>217</v>
      </c>
      <c r="H6" s="168" t="str">
        <f>VLOOKUP(E6,MD!$C$6:$K$100,3,FALSE)</f>
        <v>Alps 小龍</v>
      </c>
      <c r="I6" s="168" t="s">
        <v>163</v>
      </c>
      <c r="J6" s="168" t="str">
        <f>VLOOKUP(G6,MD!$C$6:$K$100,3,FALSE)</f>
        <v>ADHD</v>
      </c>
      <c r="K6" s="243">
        <v>2</v>
      </c>
      <c r="L6" s="243">
        <v>42</v>
      </c>
      <c r="M6" s="243">
        <v>0</v>
      </c>
      <c r="N6" s="243">
        <v>0</v>
      </c>
      <c r="O6" s="237" t="s">
        <v>1047</v>
      </c>
      <c r="Q6" s="236" t="s">
        <v>159</v>
      </c>
      <c r="R6" s="237" t="s">
        <v>49</v>
      </c>
      <c r="S6" s="236" t="s">
        <v>160</v>
      </c>
      <c r="T6" s="236" t="s">
        <v>161</v>
      </c>
      <c r="U6" s="236" t="s">
        <v>162</v>
      </c>
      <c r="V6" s="236" t="s">
        <v>55</v>
      </c>
      <c r="X6" s="236" t="s">
        <v>159</v>
      </c>
      <c r="Y6" s="237" t="s">
        <v>49</v>
      </c>
      <c r="Z6" s="236" t="s">
        <v>160</v>
      </c>
      <c r="AA6" s="236" t="s">
        <v>161</v>
      </c>
      <c r="AB6" s="236" t="s">
        <v>162</v>
      </c>
      <c r="AC6" s="236" t="s">
        <v>55</v>
      </c>
    </row>
    <row r="7" spans="2:29" ht="19.5" customHeight="1">
      <c r="B7" s="248">
        <v>2</v>
      </c>
      <c r="C7" s="270" t="s">
        <v>134</v>
      </c>
      <c r="D7" s="271">
        <v>2</v>
      </c>
      <c r="E7" s="249" t="s">
        <v>97</v>
      </c>
      <c r="F7" s="249" t="s">
        <v>163</v>
      </c>
      <c r="G7" s="250" t="s">
        <v>99</v>
      </c>
      <c r="H7" s="168" t="str">
        <f>VLOOKUP(E7,MD!$C$6:$K$100,3,FALSE)</f>
        <v>AR</v>
      </c>
      <c r="I7" s="168" t="s">
        <v>163</v>
      </c>
      <c r="J7" s="168" t="str">
        <f>VLOOKUP(G7,MD!$C$6:$K$100,3,FALSE)</f>
        <v>撈碧鵰</v>
      </c>
      <c r="K7" s="243">
        <v>2</v>
      </c>
      <c r="L7" s="243">
        <v>42</v>
      </c>
      <c r="M7" s="243">
        <v>13</v>
      </c>
      <c r="N7" s="243">
        <v>0</v>
      </c>
      <c r="O7" s="237" t="s">
        <v>1044</v>
      </c>
      <c r="P7" s="238" t="s">
        <v>134</v>
      </c>
      <c r="Q7" s="276">
        <v>1</v>
      </c>
      <c r="R7" s="251" t="str">
        <f>H7</f>
        <v>AR</v>
      </c>
      <c r="S7" s="276">
        <v>2</v>
      </c>
      <c r="T7" s="276">
        <v>1</v>
      </c>
      <c r="U7" s="276">
        <v>0</v>
      </c>
      <c r="V7" s="276">
        <f>S7*3+T7*1+U7*0</f>
        <v>7</v>
      </c>
      <c r="W7" s="238" t="s">
        <v>135</v>
      </c>
      <c r="X7" s="276">
        <v>1</v>
      </c>
      <c r="Y7" s="251" t="str">
        <f>H13</f>
        <v>ALPS 上⼀場既人</v>
      </c>
      <c r="Z7" s="276">
        <v>3</v>
      </c>
      <c r="AA7" s="276">
        <v>0</v>
      </c>
      <c r="AB7" s="276">
        <v>0</v>
      </c>
      <c r="AC7" s="276">
        <f>Z7*3+AA7*1+AB7*0</f>
        <v>9</v>
      </c>
    </row>
    <row r="8" spans="2:29" ht="19.5" customHeight="1">
      <c r="B8" s="246">
        <v>3</v>
      </c>
      <c r="C8" s="270" t="s">
        <v>134</v>
      </c>
      <c r="D8" s="271">
        <v>3</v>
      </c>
      <c r="E8" s="249" t="s">
        <v>80</v>
      </c>
      <c r="F8" s="249" t="s">
        <v>163</v>
      </c>
      <c r="G8" s="250" t="s">
        <v>99</v>
      </c>
      <c r="H8" s="168" t="str">
        <f>VLOOKUP(E8,MD!$C$6:$K$100,3,FALSE)</f>
        <v>Alps 小龍</v>
      </c>
      <c r="I8" s="168" t="s">
        <v>163</v>
      </c>
      <c r="J8" s="168" t="str">
        <f>VLOOKUP(G8,MD!$C$6:$K$100,3,FALSE)</f>
        <v>撈碧鵰</v>
      </c>
      <c r="K8" s="243">
        <v>2</v>
      </c>
      <c r="L8" s="243">
        <v>42</v>
      </c>
      <c r="M8" s="243">
        <v>22</v>
      </c>
      <c r="N8" s="243">
        <v>0</v>
      </c>
      <c r="O8" s="237" t="s">
        <v>1051</v>
      </c>
      <c r="Q8" s="276">
        <v>2</v>
      </c>
      <c r="R8" s="251" t="str">
        <f>H6</f>
        <v>Alps 小龍</v>
      </c>
      <c r="S8" s="276">
        <v>2</v>
      </c>
      <c r="T8" s="276">
        <v>1</v>
      </c>
      <c r="U8" s="276">
        <v>0</v>
      </c>
      <c r="V8" s="276">
        <f>S8*3+T8*1+U8*0</f>
        <v>7</v>
      </c>
      <c r="X8" s="276">
        <v>2</v>
      </c>
      <c r="Y8" s="251">
        <f>H12</f>
        <v>19986</v>
      </c>
      <c r="Z8" s="276">
        <v>2</v>
      </c>
      <c r="AA8" s="276">
        <v>0</v>
      </c>
      <c r="AB8" s="276">
        <v>1</v>
      </c>
      <c r="AC8" s="276">
        <f>Z8*3+AA8*1+AB8*0</f>
        <v>6</v>
      </c>
    </row>
    <row r="9" spans="2:30" ht="19.5" customHeight="1">
      <c r="B9" s="248">
        <v>4</v>
      </c>
      <c r="C9" s="270" t="s">
        <v>134</v>
      </c>
      <c r="D9" s="271">
        <v>4</v>
      </c>
      <c r="E9" s="249" t="s">
        <v>97</v>
      </c>
      <c r="F9" s="249" t="s">
        <v>163</v>
      </c>
      <c r="G9" s="250" t="s">
        <v>217</v>
      </c>
      <c r="H9" s="168" t="str">
        <f>VLOOKUP(E9,MD!$C$6:$K$100,3,FALSE)</f>
        <v>AR</v>
      </c>
      <c r="I9" s="168" t="s">
        <v>163</v>
      </c>
      <c r="J9" s="168" t="str">
        <f>VLOOKUP(G9,MD!$C$6:$K$100,3,FALSE)</f>
        <v>ADHD</v>
      </c>
      <c r="K9" s="243">
        <v>2</v>
      </c>
      <c r="L9" s="243">
        <v>42</v>
      </c>
      <c r="M9" s="243">
        <v>0</v>
      </c>
      <c r="N9" s="243">
        <v>0</v>
      </c>
      <c r="O9" s="237" t="s">
        <v>1047</v>
      </c>
      <c r="Q9" s="276">
        <v>3</v>
      </c>
      <c r="R9" s="251" t="str">
        <f>J7</f>
        <v>撈碧鵰</v>
      </c>
      <c r="S9" s="276">
        <v>1</v>
      </c>
      <c r="T9" s="276">
        <v>0</v>
      </c>
      <c r="U9" s="276">
        <v>2</v>
      </c>
      <c r="V9" s="276">
        <f>S9*3+T9*1+U9*0</f>
        <v>3</v>
      </c>
      <c r="X9" s="276">
        <v>3</v>
      </c>
      <c r="Y9" s="251" t="str">
        <f>J13</f>
        <v>萬事發</v>
      </c>
      <c r="Z9" s="276">
        <v>0</v>
      </c>
      <c r="AA9" s="276">
        <v>1</v>
      </c>
      <c r="AB9" s="276">
        <v>2</v>
      </c>
      <c r="AC9" s="276">
        <f>Z9*3+AA9*1+AB9*0</f>
        <v>1</v>
      </c>
      <c r="AD9" s="521">
        <f>98/122</f>
        <v>0.8032786885245902</v>
      </c>
    </row>
    <row r="10" spans="2:30" ht="19.5" customHeight="1">
      <c r="B10" s="246">
        <v>5</v>
      </c>
      <c r="C10" s="270" t="s">
        <v>134</v>
      </c>
      <c r="D10" s="271">
        <v>5</v>
      </c>
      <c r="E10" s="249" t="s">
        <v>99</v>
      </c>
      <c r="F10" s="249" t="s">
        <v>163</v>
      </c>
      <c r="G10" s="250" t="s">
        <v>217</v>
      </c>
      <c r="H10" s="168" t="str">
        <f>VLOOKUP(E10,MD!$C$6:$K$100,3,FALSE)</f>
        <v>撈碧鵰</v>
      </c>
      <c r="I10" s="168" t="s">
        <v>163</v>
      </c>
      <c r="J10" s="168" t="str">
        <f>VLOOKUP(G10,MD!$C$6:$K$100,3,FALSE)</f>
        <v>ADHD</v>
      </c>
      <c r="K10" s="243">
        <v>2</v>
      </c>
      <c r="L10" s="243">
        <v>42</v>
      </c>
      <c r="M10" s="243">
        <v>0</v>
      </c>
      <c r="N10" s="243">
        <v>0</v>
      </c>
      <c r="O10" s="237" t="s">
        <v>1047</v>
      </c>
      <c r="Q10" s="512"/>
      <c r="R10" s="520" t="str">
        <f>J6</f>
        <v>ADHD</v>
      </c>
      <c r="S10" s="512"/>
      <c r="T10" s="512"/>
      <c r="U10" s="512"/>
      <c r="V10" s="512"/>
      <c r="X10" s="276">
        <v>4</v>
      </c>
      <c r="Y10" s="519" t="str">
        <f>J12</f>
        <v>高雄</v>
      </c>
      <c r="Z10" s="276">
        <v>0</v>
      </c>
      <c r="AA10" s="276">
        <v>1</v>
      </c>
      <c r="AB10" s="276">
        <v>2</v>
      </c>
      <c r="AC10" s="276">
        <f>Z10*3+AA10*1+AB10*0</f>
        <v>1</v>
      </c>
      <c r="AD10" s="521">
        <f>77/126</f>
        <v>0.6111111111111112</v>
      </c>
    </row>
    <row r="11" spans="2:24" ht="19.5" customHeight="1">
      <c r="B11" s="248">
        <v>6</v>
      </c>
      <c r="C11" s="267" t="s">
        <v>134</v>
      </c>
      <c r="D11" s="268">
        <v>6</v>
      </c>
      <c r="E11" s="252" t="s">
        <v>80</v>
      </c>
      <c r="F11" s="252" t="s">
        <v>163</v>
      </c>
      <c r="G11" s="252" t="s">
        <v>97</v>
      </c>
      <c r="H11" s="168" t="str">
        <f>VLOOKUP(E11,MD!$C$6:$K$100,3,FALSE)</f>
        <v>Alps 小龍</v>
      </c>
      <c r="I11" s="168" t="s">
        <v>163</v>
      </c>
      <c r="J11" s="168" t="str">
        <f>VLOOKUP(G11,MD!$C$6:$K$100,3,FALSE)</f>
        <v>AR</v>
      </c>
      <c r="K11" s="243">
        <v>1</v>
      </c>
      <c r="L11" s="243">
        <v>31</v>
      </c>
      <c r="M11" s="243">
        <v>37</v>
      </c>
      <c r="N11" s="243">
        <v>1</v>
      </c>
      <c r="O11" s="237" t="s">
        <v>1154</v>
      </c>
      <c r="Q11" s="236"/>
      <c r="X11" s="236"/>
    </row>
    <row r="12" spans="2:24" ht="19.5" customHeight="1">
      <c r="B12" s="253">
        <v>7</v>
      </c>
      <c r="C12" s="280" t="s">
        <v>135</v>
      </c>
      <c r="D12" s="269">
        <v>1</v>
      </c>
      <c r="E12" s="247" t="s">
        <v>81</v>
      </c>
      <c r="F12" s="247" t="s">
        <v>163</v>
      </c>
      <c r="G12" s="247" t="s">
        <v>218</v>
      </c>
      <c r="H12" s="168">
        <f>VLOOKUP(E12,MD!$C$6:$K$100,3,FALSE)</f>
        <v>19986</v>
      </c>
      <c r="I12" s="168" t="s">
        <v>163</v>
      </c>
      <c r="J12" s="168" t="str">
        <f>VLOOKUP(G12,MD!$C$6:$K$100,3,FALSE)</f>
        <v>高雄</v>
      </c>
      <c r="K12" s="243">
        <v>2</v>
      </c>
      <c r="L12" s="243">
        <v>46</v>
      </c>
      <c r="M12" s="243">
        <v>39</v>
      </c>
      <c r="N12" s="243">
        <v>0</v>
      </c>
      <c r="O12" s="237" t="s">
        <v>1048</v>
      </c>
      <c r="Q12" s="236"/>
      <c r="X12" s="236"/>
    </row>
    <row r="13" spans="2:24" ht="19.5" customHeight="1">
      <c r="B13" s="254">
        <v>8</v>
      </c>
      <c r="C13" s="270" t="s">
        <v>135</v>
      </c>
      <c r="D13" s="271">
        <v>2</v>
      </c>
      <c r="E13" s="249" t="s">
        <v>98</v>
      </c>
      <c r="F13" s="249" t="s">
        <v>163</v>
      </c>
      <c r="G13" s="250" t="s">
        <v>100</v>
      </c>
      <c r="H13" s="168" t="str">
        <f>VLOOKUP(E13,MD!$C$6:$K$100,3,FALSE)</f>
        <v>ALPS 上⼀場既人</v>
      </c>
      <c r="I13" s="168" t="s">
        <v>163</v>
      </c>
      <c r="J13" s="168" t="str">
        <f>VLOOKUP(G13,MD!$C$6:$K$100,3,FALSE)</f>
        <v>萬事發</v>
      </c>
      <c r="K13" s="243">
        <v>2</v>
      </c>
      <c r="L13" s="243">
        <v>42</v>
      </c>
      <c r="M13" s="243">
        <v>34</v>
      </c>
      <c r="N13" s="243">
        <v>0</v>
      </c>
      <c r="O13" s="237" t="s">
        <v>1045</v>
      </c>
      <c r="Q13" s="236"/>
      <c r="X13" s="236"/>
    </row>
    <row r="14" spans="2:24" ht="19.5" customHeight="1">
      <c r="B14" s="254">
        <v>9</v>
      </c>
      <c r="C14" s="270" t="s">
        <v>135</v>
      </c>
      <c r="D14" s="271">
        <v>3</v>
      </c>
      <c r="E14" s="249" t="s">
        <v>81</v>
      </c>
      <c r="F14" s="249" t="s">
        <v>163</v>
      </c>
      <c r="G14" s="249" t="s">
        <v>100</v>
      </c>
      <c r="H14" s="168">
        <f>VLOOKUP(E14,MD!$C$6:$K$100,3,FALSE)</f>
        <v>19986</v>
      </c>
      <c r="I14" s="168" t="s">
        <v>163</v>
      </c>
      <c r="J14" s="168" t="str">
        <f>VLOOKUP(G14,MD!$C$6:$K$100,3,FALSE)</f>
        <v>萬事發</v>
      </c>
      <c r="K14" s="243">
        <v>2</v>
      </c>
      <c r="L14" s="243">
        <v>42</v>
      </c>
      <c r="M14" s="243">
        <v>26</v>
      </c>
      <c r="N14" s="243">
        <v>0</v>
      </c>
      <c r="O14" s="237" t="s">
        <v>1057</v>
      </c>
      <c r="Q14" s="236"/>
      <c r="X14" s="236"/>
    </row>
    <row r="15" spans="2:24" ht="19.5" customHeight="1">
      <c r="B15" s="254">
        <v>10</v>
      </c>
      <c r="C15" s="270" t="s">
        <v>135</v>
      </c>
      <c r="D15" s="271">
        <v>4</v>
      </c>
      <c r="E15" s="249" t="s">
        <v>98</v>
      </c>
      <c r="F15" s="249" t="s">
        <v>163</v>
      </c>
      <c r="G15" s="250" t="s">
        <v>218</v>
      </c>
      <c r="H15" s="168" t="str">
        <f>VLOOKUP(E15,MD!$C$6:$K$100,3,FALSE)</f>
        <v>ALPS 上⼀場既人</v>
      </c>
      <c r="I15" s="168" t="s">
        <v>163</v>
      </c>
      <c r="J15" s="168" t="str">
        <f>VLOOKUP(G15,MD!$C$6:$K$100,3,FALSE)</f>
        <v>高雄</v>
      </c>
      <c r="K15" s="243">
        <v>2</v>
      </c>
      <c r="L15" s="243">
        <v>42</v>
      </c>
      <c r="M15" s="243">
        <v>0</v>
      </c>
      <c r="N15" s="243">
        <v>0</v>
      </c>
      <c r="O15" s="237" t="s">
        <v>1054</v>
      </c>
      <c r="Q15" s="236"/>
      <c r="X15" s="236"/>
    </row>
    <row r="16" spans="2:24" ht="19.5" customHeight="1">
      <c r="B16" s="253">
        <v>11</v>
      </c>
      <c r="C16" s="270" t="s">
        <v>135</v>
      </c>
      <c r="D16" s="271">
        <v>5</v>
      </c>
      <c r="E16" s="249" t="s">
        <v>100</v>
      </c>
      <c r="F16" s="249" t="s">
        <v>163</v>
      </c>
      <c r="G16" s="250" t="s">
        <v>218</v>
      </c>
      <c r="H16" s="168" t="str">
        <f>VLOOKUP(E16,MD!$C$6:$K$100,3,FALSE)</f>
        <v>萬事發</v>
      </c>
      <c r="I16" s="168" t="s">
        <v>163</v>
      </c>
      <c r="J16" s="168" t="str">
        <f>VLOOKUP(G16,MD!$C$6:$K$100,3,FALSE)</f>
        <v>高雄</v>
      </c>
      <c r="K16" s="243">
        <v>1</v>
      </c>
      <c r="L16" s="243">
        <v>38</v>
      </c>
      <c r="M16" s="243">
        <v>38</v>
      </c>
      <c r="N16" s="243">
        <v>1</v>
      </c>
      <c r="O16" s="237" t="s">
        <v>1151</v>
      </c>
      <c r="Q16" s="236"/>
      <c r="X16" s="236"/>
    </row>
    <row r="17" spans="2:24" ht="19.5" customHeight="1">
      <c r="B17" s="254">
        <v>12</v>
      </c>
      <c r="C17" s="267" t="s">
        <v>135</v>
      </c>
      <c r="D17" s="268">
        <v>6</v>
      </c>
      <c r="E17" s="252" t="s">
        <v>81</v>
      </c>
      <c r="F17" s="252" t="s">
        <v>163</v>
      </c>
      <c r="G17" s="252" t="s">
        <v>98</v>
      </c>
      <c r="H17" s="168">
        <f>VLOOKUP(E17,MD!$C$6:$K$100,3,FALSE)</f>
        <v>19986</v>
      </c>
      <c r="I17" s="168" t="s">
        <v>163</v>
      </c>
      <c r="J17" s="168" t="str">
        <f>VLOOKUP(G17,MD!$C$6:$K$100,3,FALSE)</f>
        <v>ALPS 上⼀場既人</v>
      </c>
      <c r="K17" s="243">
        <v>0</v>
      </c>
      <c r="L17" s="243">
        <v>0</v>
      </c>
      <c r="M17" s="243">
        <v>42</v>
      </c>
      <c r="N17" s="243">
        <v>2</v>
      </c>
      <c r="O17" s="237" t="s">
        <v>1155</v>
      </c>
      <c r="Q17" s="236"/>
      <c r="X17" s="236"/>
    </row>
    <row r="18" spans="2:29" ht="19.5" customHeight="1">
      <c r="B18" s="253">
        <v>13</v>
      </c>
      <c r="C18" s="281" t="s">
        <v>172</v>
      </c>
      <c r="D18" s="266">
        <v>1</v>
      </c>
      <c r="E18" s="246" t="s">
        <v>82</v>
      </c>
      <c r="F18" s="247" t="s">
        <v>163</v>
      </c>
      <c r="G18" s="247" t="s">
        <v>128</v>
      </c>
      <c r="H18" s="168" t="str">
        <f>VLOOKUP(E18,MD!$C$6:$K$100,3,FALSE)</f>
        <v>ALPS-孖一</v>
      </c>
      <c r="I18" s="168" t="s">
        <v>163</v>
      </c>
      <c r="J18" s="168" t="str">
        <f>VLOOKUP(G18,MD!$C$6:$K$100,3,FALSE)</f>
        <v>Infinity - KF</v>
      </c>
      <c r="K18" s="243">
        <v>1</v>
      </c>
      <c r="L18" s="243">
        <v>36</v>
      </c>
      <c r="M18" s="243">
        <v>42</v>
      </c>
      <c r="N18" s="243">
        <v>1</v>
      </c>
      <c r="O18" s="237" t="s">
        <v>1049</v>
      </c>
      <c r="Q18" s="236" t="s">
        <v>159</v>
      </c>
      <c r="R18" s="237" t="s">
        <v>49</v>
      </c>
      <c r="S18" s="236" t="s">
        <v>160</v>
      </c>
      <c r="T18" s="236" t="s">
        <v>161</v>
      </c>
      <c r="U18" s="236" t="s">
        <v>162</v>
      </c>
      <c r="V18" s="236" t="s">
        <v>55</v>
      </c>
      <c r="X18" s="236" t="s">
        <v>159</v>
      </c>
      <c r="Y18" s="237" t="s">
        <v>49</v>
      </c>
      <c r="Z18" s="236" t="s">
        <v>160</v>
      </c>
      <c r="AA18" s="236" t="s">
        <v>161</v>
      </c>
      <c r="AB18" s="236" t="s">
        <v>162</v>
      </c>
      <c r="AC18" s="236" t="s">
        <v>55</v>
      </c>
    </row>
    <row r="19" spans="2:29" ht="19.5" customHeight="1">
      <c r="B19" s="254">
        <v>14</v>
      </c>
      <c r="C19" s="270" t="s">
        <v>172</v>
      </c>
      <c r="D19" s="266">
        <v>2</v>
      </c>
      <c r="E19" s="255" t="s">
        <v>96</v>
      </c>
      <c r="F19" s="249" t="s">
        <v>163</v>
      </c>
      <c r="G19" s="250" t="s">
        <v>101</v>
      </c>
      <c r="H19" s="168" t="str">
        <f>VLOOKUP(E19,MD!$C$6:$K$100,3,FALSE)</f>
        <v>四眼妹-Eugene</v>
      </c>
      <c r="I19" s="168" t="s">
        <v>163</v>
      </c>
      <c r="J19" s="168" t="str">
        <f>VLOOKUP(G19,MD!$C$6:$K$100,3,FALSE)</f>
        <v>INFINITY - 龍蘇糖</v>
      </c>
      <c r="K19" s="243">
        <v>0</v>
      </c>
      <c r="L19" s="243">
        <v>33</v>
      </c>
      <c r="M19" s="243">
        <v>42</v>
      </c>
      <c r="N19" s="243">
        <v>2</v>
      </c>
      <c r="O19" s="237" t="s">
        <v>1046</v>
      </c>
      <c r="P19" s="238" t="s">
        <v>172</v>
      </c>
      <c r="Q19" s="276">
        <v>1</v>
      </c>
      <c r="R19" s="251" t="str">
        <f>J18</f>
        <v>Infinity - KF</v>
      </c>
      <c r="S19" s="276">
        <v>2</v>
      </c>
      <c r="T19" s="276">
        <v>1</v>
      </c>
      <c r="U19" s="276">
        <v>0</v>
      </c>
      <c r="V19" s="276">
        <f>S19*3+T19*1+U19*0</f>
        <v>7</v>
      </c>
      <c r="W19" s="238" t="s">
        <v>173</v>
      </c>
      <c r="X19" s="276">
        <v>1</v>
      </c>
      <c r="Y19" s="251" t="str">
        <f>H24</f>
        <v>古下李</v>
      </c>
      <c r="Z19" s="276">
        <v>2</v>
      </c>
      <c r="AA19" s="276">
        <v>1</v>
      </c>
      <c r="AB19" s="276">
        <v>0</v>
      </c>
      <c r="AC19" s="276">
        <f>Z19*3+AA19*1+AB19*0</f>
        <v>7</v>
      </c>
    </row>
    <row r="20" spans="2:29" ht="19.5" customHeight="1">
      <c r="B20" s="254">
        <v>15</v>
      </c>
      <c r="C20" s="282" t="s">
        <v>172</v>
      </c>
      <c r="D20" s="271">
        <v>3</v>
      </c>
      <c r="E20" s="249" t="s">
        <v>82</v>
      </c>
      <c r="F20" s="249" t="s">
        <v>163</v>
      </c>
      <c r="G20" s="249" t="s">
        <v>101</v>
      </c>
      <c r="H20" s="168" t="str">
        <f>VLOOKUP(E20,MD!$C$6:$K$100,3,FALSE)</f>
        <v>ALPS-孖一</v>
      </c>
      <c r="I20" s="168" t="s">
        <v>163</v>
      </c>
      <c r="J20" s="168" t="str">
        <f>VLOOKUP(G20,MD!$C$6:$K$100,3,FALSE)</f>
        <v>INFINITY - 龍蘇糖</v>
      </c>
      <c r="K20" s="243">
        <v>0</v>
      </c>
      <c r="L20" s="243">
        <v>38</v>
      </c>
      <c r="M20" s="243">
        <v>42</v>
      </c>
      <c r="N20" s="243">
        <v>2</v>
      </c>
      <c r="O20" s="237" t="s">
        <v>1058</v>
      </c>
      <c r="Q20" s="276">
        <v>2</v>
      </c>
      <c r="R20" s="251" t="str">
        <f>J19</f>
        <v>INFINITY - 龍蘇糖</v>
      </c>
      <c r="S20" s="276">
        <v>2</v>
      </c>
      <c r="T20" s="276">
        <v>0</v>
      </c>
      <c r="U20" s="276">
        <v>1</v>
      </c>
      <c r="V20" s="276">
        <f>S20*3+T20*1+U20*0</f>
        <v>6</v>
      </c>
      <c r="X20" s="276">
        <v>2</v>
      </c>
      <c r="Y20" s="251" t="str">
        <f>J24</f>
        <v>仁濟溫泉區</v>
      </c>
      <c r="Z20" s="276">
        <v>1</v>
      </c>
      <c r="AA20" s="276">
        <v>2</v>
      </c>
      <c r="AB20" s="276">
        <v>0</v>
      </c>
      <c r="AC20" s="276">
        <f>Z20*3+AA20*1+AB20*0</f>
        <v>5</v>
      </c>
    </row>
    <row r="21" spans="2:29" ht="19.5" customHeight="1">
      <c r="B21" s="254">
        <v>16</v>
      </c>
      <c r="C21" s="270" t="s">
        <v>172</v>
      </c>
      <c r="D21" s="266">
        <v>4</v>
      </c>
      <c r="E21" s="255" t="s">
        <v>96</v>
      </c>
      <c r="F21" s="249" t="s">
        <v>163</v>
      </c>
      <c r="G21" s="250" t="s">
        <v>128</v>
      </c>
      <c r="H21" s="168" t="str">
        <f>VLOOKUP(E21,MD!$C$6:$K$100,3,FALSE)</f>
        <v>四眼妹-Eugene</v>
      </c>
      <c r="I21" s="168" t="s">
        <v>163</v>
      </c>
      <c r="J21" s="168" t="str">
        <f>VLOOKUP(G21,MD!$C$6:$K$100,3,FALSE)</f>
        <v>Infinity - KF</v>
      </c>
      <c r="K21" s="243">
        <v>0</v>
      </c>
      <c r="L21" s="243">
        <v>22</v>
      </c>
      <c r="M21" s="243">
        <v>42</v>
      </c>
      <c r="N21" s="243">
        <v>2</v>
      </c>
      <c r="O21" s="237" t="s">
        <v>1055</v>
      </c>
      <c r="Q21" s="276">
        <v>3</v>
      </c>
      <c r="R21" s="251" t="str">
        <f>H18</f>
        <v>ALPS-孖一</v>
      </c>
      <c r="S21" s="276">
        <v>1</v>
      </c>
      <c r="T21" s="276">
        <v>1</v>
      </c>
      <c r="U21" s="276">
        <v>1</v>
      </c>
      <c r="V21" s="276">
        <f>S21*3+T21*1+U21*0</f>
        <v>4</v>
      </c>
      <c r="X21" s="276">
        <v>3</v>
      </c>
      <c r="Y21" s="251" t="str">
        <f>H25</f>
        <v>SCAA-ballcontrol </v>
      </c>
      <c r="Z21" s="276">
        <v>1</v>
      </c>
      <c r="AA21" s="276">
        <v>1</v>
      </c>
      <c r="AB21" s="276">
        <v>1</v>
      </c>
      <c r="AC21" s="276">
        <f>Z21*3+AA21*1+AB21*0</f>
        <v>4</v>
      </c>
    </row>
    <row r="22" spans="2:30" ht="19.5" customHeight="1">
      <c r="B22" s="253">
        <v>17</v>
      </c>
      <c r="C22" s="270" t="s">
        <v>172</v>
      </c>
      <c r="D22" s="266">
        <v>5</v>
      </c>
      <c r="E22" s="255" t="s">
        <v>101</v>
      </c>
      <c r="F22" s="249" t="s">
        <v>163</v>
      </c>
      <c r="G22" s="250" t="s">
        <v>128</v>
      </c>
      <c r="H22" s="168" t="str">
        <f>VLOOKUP(E22,MD!$C$6:$K$100,3,FALSE)</f>
        <v>INFINITY - 龍蘇糖</v>
      </c>
      <c r="I22" s="168" t="s">
        <v>163</v>
      </c>
      <c r="J22" s="168" t="str">
        <f>VLOOKUP(G22,MD!$C$6:$K$100,3,FALSE)</f>
        <v>Infinity - KF</v>
      </c>
      <c r="K22" s="243">
        <v>0</v>
      </c>
      <c r="L22" s="243">
        <v>0</v>
      </c>
      <c r="M22" s="243">
        <v>42</v>
      </c>
      <c r="N22" s="243">
        <v>2</v>
      </c>
      <c r="O22" s="237" t="s">
        <v>1150</v>
      </c>
      <c r="Q22" s="276">
        <v>4</v>
      </c>
      <c r="R22" s="511" t="str">
        <f>H19</f>
        <v>四眼妹-Eugene</v>
      </c>
      <c r="S22" s="277">
        <v>0</v>
      </c>
      <c r="T22" s="277">
        <v>0</v>
      </c>
      <c r="U22" s="277">
        <v>3</v>
      </c>
      <c r="V22" s="277">
        <f>S22*3+T22*1+U22*0</f>
        <v>0</v>
      </c>
      <c r="W22" s="256"/>
      <c r="X22" s="277">
        <v>4</v>
      </c>
      <c r="Y22" s="511" t="str">
        <f>J25</f>
        <v>Easy小強</v>
      </c>
      <c r="Z22" s="277">
        <v>0</v>
      </c>
      <c r="AA22" s="277">
        <v>0</v>
      </c>
      <c r="AB22" s="277">
        <v>3</v>
      </c>
      <c r="AC22" s="277">
        <f>Z22*3+AA22*1+AB22*0</f>
        <v>0</v>
      </c>
      <c r="AD22" s="278"/>
    </row>
    <row r="23" spans="2:24" ht="19.5" customHeight="1">
      <c r="B23" s="254">
        <v>18</v>
      </c>
      <c r="C23" s="267" t="s">
        <v>172</v>
      </c>
      <c r="D23" s="268">
        <v>6</v>
      </c>
      <c r="E23" s="258" t="s">
        <v>82</v>
      </c>
      <c r="F23" s="252" t="s">
        <v>163</v>
      </c>
      <c r="G23" s="252" t="s">
        <v>96</v>
      </c>
      <c r="H23" s="168" t="str">
        <f>VLOOKUP(E23,MD!$C$6:$K$100,3,FALSE)</f>
        <v>ALPS-孖一</v>
      </c>
      <c r="I23" s="168" t="s">
        <v>163</v>
      </c>
      <c r="J23" s="168" t="str">
        <f>VLOOKUP(G23,MD!$C$6:$K$100,3,FALSE)</f>
        <v>四眼妹-Eugene</v>
      </c>
      <c r="K23" s="243">
        <v>2</v>
      </c>
      <c r="L23" s="243">
        <v>42</v>
      </c>
      <c r="M23" s="243">
        <v>0</v>
      </c>
      <c r="N23" s="243">
        <v>0</v>
      </c>
      <c r="O23" s="516" t="s">
        <v>1157</v>
      </c>
      <c r="Q23" s="236"/>
      <c r="X23" s="236"/>
    </row>
    <row r="24" spans="2:24" ht="19.5" customHeight="1">
      <c r="B24" s="253">
        <v>19</v>
      </c>
      <c r="C24" s="265" t="s">
        <v>173</v>
      </c>
      <c r="D24" s="266">
        <v>1</v>
      </c>
      <c r="E24" s="255" t="s">
        <v>83</v>
      </c>
      <c r="F24" s="249" t="s">
        <v>163</v>
      </c>
      <c r="G24" s="250" t="s">
        <v>129</v>
      </c>
      <c r="H24" s="168" t="str">
        <f>VLOOKUP(E24,MD!$C$6:$K$100,3,FALSE)</f>
        <v>古下李</v>
      </c>
      <c r="I24" s="168" t="s">
        <v>163</v>
      </c>
      <c r="J24" s="168" t="str">
        <f>VLOOKUP(G24,MD!$C$6:$K$100,3,FALSE)</f>
        <v>仁濟溫泉區</v>
      </c>
      <c r="K24" s="243">
        <v>1</v>
      </c>
      <c r="L24" s="243">
        <v>40</v>
      </c>
      <c r="M24" s="243">
        <v>45</v>
      </c>
      <c r="N24" s="243">
        <v>1</v>
      </c>
      <c r="O24" s="237" t="s">
        <v>1050</v>
      </c>
      <c r="Q24" s="236"/>
      <c r="X24" s="236"/>
    </row>
    <row r="25" spans="2:24" ht="19.5" customHeight="1">
      <c r="B25" s="254">
        <v>20</v>
      </c>
      <c r="C25" s="265" t="s">
        <v>173</v>
      </c>
      <c r="D25" s="266">
        <v>2</v>
      </c>
      <c r="E25" s="255" t="s">
        <v>95</v>
      </c>
      <c r="F25" s="249" t="s">
        <v>163</v>
      </c>
      <c r="G25" s="250" t="s">
        <v>103</v>
      </c>
      <c r="H25" s="168" t="str">
        <f>VLOOKUP(E25,MD!$C$6:$K$100,3,FALSE)</f>
        <v>SCAA-ballcontrol </v>
      </c>
      <c r="I25" s="168" t="s">
        <v>163</v>
      </c>
      <c r="J25" s="168" t="str">
        <f>VLOOKUP(G25,MD!$C$6:$K$100,3,FALSE)</f>
        <v>Easy小強</v>
      </c>
      <c r="K25" s="243">
        <v>2</v>
      </c>
      <c r="L25" s="243">
        <v>42</v>
      </c>
      <c r="M25" s="243">
        <v>23</v>
      </c>
      <c r="N25" s="243">
        <v>0</v>
      </c>
      <c r="O25" s="237" t="s">
        <v>1052</v>
      </c>
      <c r="Q25" s="236"/>
      <c r="X25" s="236"/>
    </row>
    <row r="26" spans="2:24" ht="19.5" customHeight="1">
      <c r="B26" s="254">
        <v>21</v>
      </c>
      <c r="C26" s="270" t="s">
        <v>173</v>
      </c>
      <c r="D26" s="271">
        <v>3</v>
      </c>
      <c r="E26" s="249" t="s">
        <v>83</v>
      </c>
      <c r="F26" s="249" t="s">
        <v>163</v>
      </c>
      <c r="G26" s="249" t="s">
        <v>103</v>
      </c>
      <c r="H26" s="168" t="str">
        <f>VLOOKUP(E26,MD!$C$6:$K$100,3,FALSE)</f>
        <v>古下李</v>
      </c>
      <c r="I26" s="168" t="s">
        <v>163</v>
      </c>
      <c r="J26" s="168" t="str">
        <f>VLOOKUP(G26,MD!$C$6:$K$100,3,FALSE)</f>
        <v>Easy小強</v>
      </c>
      <c r="K26" s="243">
        <v>2</v>
      </c>
      <c r="L26" s="243">
        <v>42</v>
      </c>
      <c r="M26" s="243">
        <v>18</v>
      </c>
      <c r="N26" s="243">
        <v>0</v>
      </c>
      <c r="O26" s="237" t="s">
        <v>1059</v>
      </c>
      <c r="Q26" s="236"/>
      <c r="X26" s="236"/>
    </row>
    <row r="27" spans="2:24" ht="19.5" customHeight="1">
      <c r="B27" s="254">
        <v>22</v>
      </c>
      <c r="C27" s="265" t="s">
        <v>173</v>
      </c>
      <c r="D27" s="266">
        <v>4</v>
      </c>
      <c r="E27" s="255" t="s">
        <v>95</v>
      </c>
      <c r="F27" s="249" t="s">
        <v>163</v>
      </c>
      <c r="G27" s="250" t="s">
        <v>129</v>
      </c>
      <c r="H27" s="168" t="str">
        <f>VLOOKUP(E27,MD!$C$6:$K$100,3,FALSE)</f>
        <v>SCAA-ballcontrol </v>
      </c>
      <c r="I27" s="168" t="s">
        <v>163</v>
      </c>
      <c r="J27" s="168" t="str">
        <f>VLOOKUP(G27,MD!$C$6:$K$100,3,FALSE)</f>
        <v>仁濟溫泉區</v>
      </c>
      <c r="K27" s="243">
        <v>1</v>
      </c>
      <c r="L27" s="243">
        <v>40</v>
      </c>
      <c r="M27" s="243">
        <v>39</v>
      </c>
      <c r="N27" s="243">
        <v>1</v>
      </c>
      <c r="O27" s="237" t="s">
        <v>1056</v>
      </c>
      <c r="Q27" s="236"/>
      <c r="X27" s="236"/>
    </row>
    <row r="28" spans="2:24" ht="19.5" customHeight="1">
      <c r="B28" s="253">
        <v>23</v>
      </c>
      <c r="C28" s="265" t="s">
        <v>173</v>
      </c>
      <c r="D28" s="266">
        <v>5</v>
      </c>
      <c r="E28" s="255" t="s">
        <v>103</v>
      </c>
      <c r="F28" s="249" t="s">
        <v>163</v>
      </c>
      <c r="G28" s="250" t="s">
        <v>129</v>
      </c>
      <c r="H28" s="168" t="str">
        <f>VLOOKUP(E28,MD!$C$6:$K$100,3,FALSE)</f>
        <v>Easy小強</v>
      </c>
      <c r="I28" s="168" t="s">
        <v>163</v>
      </c>
      <c r="J28" s="168" t="str">
        <f>VLOOKUP(G28,MD!$C$6:$K$100,3,FALSE)</f>
        <v>仁濟溫泉區</v>
      </c>
      <c r="K28" s="243">
        <v>0</v>
      </c>
      <c r="L28" s="243">
        <v>0</v>
      </c>
      <c r="M28" s="243">
        <v>42</v>
      </c>
      <c r="N28" s="243">
        <v>2</v>
      </c>
      <c r="O28" s="237" t="s">
        <v>1148</v>
      </c>
      <c r="Q28" s="236"/>
      <c r="X28" s="236"/>
    </row>
    <row r="29" spans="2:24" ht="19.5" customHeight="1">
      <c r="B29" s="254">
        <v>24</v>
      </c>
      <c r="C29" s="265" t="s">
        <v>173</v>
      </c>
      <c r="D29" s="268">
        <v>6</v>
      </c>
      <c r="E29" s="258" t="s">
        <v>83</v>
      </c>
      <c r="F29" s="252" t="s">
        <v>163</v>
      </c>
      <c r="G29" s="252" t="s">
        <v>95</v>
      </c>
      <c r="H29" s="168" t="str">
        <f>VLOOKUP(E29,MD!$C$6:$K$100,3,FALSE)</f>
        <v>古下李</v>
      </c>
      <c r="I29" s="168" t="s">
        <v>163</v>
      </c>
      <c r="J29" s="168" t="str">
        <f>VLOOKUP(G29,MD!$C$6:$K$100,3,FALSE)</f>
        <v>SCAA-ballcontrol </v>
      </c>
      <c r="K29" s="243">
        <v>2</v>
      </c>
      <c r="L29" s="243">
        <v>42</v>
      </c>
      <c r="M29" s="243">
        <v>0</v>
      </c>
      <c r="N29" s="243">
        <v>0</v>
      </c>
      <c r="O29" s="237" t="s">
        <v>1153</v>
      </c>
      <c r="Q29" s="236"/>
      <c r="X29" s="236"/>
    </row>
    <row r="30" spans="2:29" ht="19.5" customHeight="1">
      <c r="B30" s="253">
        <v>25</v>
      </c>
      <c r="C30" s="272" t="s">
        <v>168</v>
      </c>
      <c r="D30" s="266">
        <v>1</v>
      </c>
      <c r="E30" s="255" t="s">
        <v>84</v>
      </c>
      <c r="F30" s="249" t="s">
        <v>163</v>
      </c>
      <c r="G30" s="250" t="s">
        <v>130</v>
      </c>
      <c r="H30" s="168" t="str">
        <f>VLOOKUP(E30,MD!$C$6:$K$100,3,FALSE)</f>
        <v>ALPS 父子</v>
      </c>
      <c r="I30" s="168" t="s">
        <v>163</v>
      </c>
      <c r="J30" s="168" t="str">
        <f>VLOOKUP(G30,MD!$C$6:$K$100,3,FALSE)</f>
        <v>Panthers</v>
      </c>
      <c r="K30" s="243">
        <v>1</v>
      </c>
      <c r="L30" s="243">
        <v>46</v>
      </c>
      <c r="M30" s="243">
        <v>43</v>
      </c>
      <c r="N30" s="243">
        <v>1</v>
      </c>
      <c r="O30" s="237" t="s">
        <v>1134</v>
      </c>
      <c r="Q30" s="236" t="s">
        <v>159</v>
      </c>
      <c r="R30" s="237" t="s">
        <v>49</v>
      </c>
      <c r="S30" s="236" t="s">
        <v>160</v>
      </c>
      <c r="T30" s="236" t="s">
        <v>161</v>
      </c>
      <c r="U30" s="236" t="s">
        <v>162</v>
      </c>
      <c r="V30" s="236" t="s">
        <v>55</v>
      </c>
      <c r="X30" s="236" t="s">
        <v>159</v>
      </c>
      <c r="Y30" s="237" t="s">
        <v>49</v>
      </c>
      <c r="Z30" s="236" t="s">
        <v>160</v>
      </c>
      <c r="AA30" s="236" t="s">
        <v>161</v>
      </c>
      <c r="AB30" s="236" t="s">
        <v>162</v>
      </c>
      <c r="AC30" s="236" t="s">
        <v>55</v>
      </c>
    </row>
    <row r="31" spans="2:29" ht="19.5" customHeight="1">
      <c r="B31" s="254">
        <v>26</v>
      </c>
      <c r="C31" s="270" t="s">
        <v>168</v>
      </c>
      <c r="D31" s="266">
        <v>2</v>
      </c>
      <c r="E31" s="255" t="s">
        <v>94</v>
      </c>
      <c r="F31" s="249" t="s">
        <v>163</v>
      </c>
      <c r="G31" s="250" t="s">
        <v>104</v>
      </c>
      <c r="H31" s="168" t="str">
        <f>VLOOKUP(E31,MD!$C$6:$K$100,3,FALSE)</f>
        <v>JC</v>
      </c>
      <c r="I31" s="168" t="s">
        <v>163</v>
      </c>
      <c r="J31" s="168" t="str">
        <f>VLOOKUP(G31,MD!$C$6:$K$100,3,FALSE)</f>
        <v>04小仁青</v>
      </c>
      <c r="K31" s="509" t="s">
        <v>1126</v>
      </c>
      <c r="L31" s="509" t="s">
        <v>1126</v>
      </c>
      <c r="M31" s="509" t="s">
        <v>1126</v>
      </c>
      <c r="N31" s="509" t="s">
        <v>1126</v>
      </c>
      <c r="O31" s="171" t="s">
        <v>1127</v>
      </c>
      <c r="P31" s="238" t="s">
        <v>168</v>
      </c>
      <c r="Q31" s="276">
        <v>1</v>
      </c>
      <c r="R31" s="251" t="str">
        <f>H30</f>
        <v>ALPS 父子</v>
      </c>
      <c r="S31" s="276">
        <v>2</v>
      </c>
      <c r="T31" s="276">
        <v>1</v>
      </c>
      <c r="U31" s="276">
        <v>0</v>
      </c>
      <c r="V31" s="276">
        <f>S31*3+T31*1+U31*0</f>
        <v>7</v>
      </c>
      <c r="W31" s="238" t="s">
        <v>169</v>
      </c>
      <c r="X31" s="276">
        <v>1</v>
      </c>
      <c r="Y31" s="251" t="str">
        <f>H37</f>
        <v>ALPS - DM</v>
      </c>
      <c r="Z31" s="276">
        <v>3</v>
      </c>
      <c r="AA31" s="276">
        <v>0</v>
      </c>
      <c r="AB31" s="276">
        <v>0</v>
      </c>
      <c r="AC31" s="276">
        <f>Z31*3+AA31*1+AB31*0</f>
        <v>9</v>
      </c>
    </row>
    <row r="32" spans="2:29" ht="19.5" customHeight="1">
      <c r="B32" s="254">
        <v>27</v>
      </c>
      <c r="C32" s="270" t="s">
        <v>168</v>
      </c>
      <c r="D32" s="271">
        <v>3</v>
      </c>
      <c r="E32" s="249" t="s">
        <v>84</v>
      </c>
      <c r="F32" s="249" t="s">
        <v>163</v>
      </c>
      <c r="G32" s="249" t="s">
        <v>104</v>
      </c>
      <c r="H32" s="168" t="str">
        <f>VLOOKUP(E32,MD!$C$6:$K$100,3,FALSE)</f>
        <v>ALPS 父子</v>
      </c>
      <c r="I32" s="168" t="s">
        <v>163</v>
      </c>
      <c r="J32" s="168" t="str">
        <f>VLOOKUP(G32,MD!$C$6:$K$100,3,FALSE)</f>
        <v>04小仁青</v>
      </c>
      <c r="K32" s="243">
        <v>2</v>
      </c>
      <c r="L32" s="243">
        <v>42</v>
      </c>
      <c r="M32" s="243">
        <v>19</v>
      </c>
      <c r="N32" s="243">
        <v>0</v>
      </c>
      <c r="O32" s="237" t="s">
        <v>1184</v>
      </c>
      <c r="Q32" s="276">
        <v>2</v>
      </c>
      <c r="R32" s="251" t="str">
        <f>J30</f>
        <v>Panthers</v>
      </c>
      <c r="S32" s="276">
        <v>2</v>
      </c>
      <c r="T32" s="276">
        <v>1</v>
      </c>
      <c r="U32" s="276">
        <v>0</v>
      </c>
      <c r="V32" s="276">
        <f>S32*3+T32*1+U32*0</f>
        <v>7</v>
      </c>
      <c r="X32" s="276">
        <v>2</v>
      </c>
      <c r="Y32" s="251" t="str">
        <f>J37</f>
        <v>葵青TTS</v>
      </c>
      <c r="Z32" s="276">
        <v>1</v>
      </c>
      <c r="AA32" s="276">
        <v>1</v>
      </c>
      <c r="AB32" s="276">
        <v>1</v>
      </c>
      <c r="AC32" s="276">
        <f>Z32*3+AA32*1+AB32*0</f>
        <v>4</v>
      </c>
    </row>
    <row r="33" spans="2:29" ht="19.5" customHeight="1">
      <c r="B33" s="254">
        <v>28</v>
      </c>
      <c r="C33" s="270" t="s">
        <v>168</v>
      </c>
      <c r="D33" s="266">
        <v>4</v>
      </c>
      <c r="E33" s="255" t="s">
        <v>94</v>
      </c>
      <c r="F33" s="249" t="s">
        <v>163</v>
      </c>
      <c r="G33" s="250" t="s">
        <v>130</v>
      </c>
      <c r="H33" s="168" t="str">
        <f>VLOOKUP(E33,MD!$C$6:$K$100,3,FALSE)</f>
        <v>JC</v>
      </c>
      <c r="I33" s="168" t="s">
        <v>163</v>
      </c>
      <c r="J33" s="168" t="str">
        <f>VLOOKUP(G33,MD!$C$6:$K$100,3,FALSE)</f>
        <v>Panthers</v>
      </c>
      <c r="K33" s="243">
        <v>0</v>
      </c>
      <c r="L33" s="243">
        <v>0</v>
      </c>
      <c r="M33" s="243">
        <v>42</v>
      </c>
      <c r="N33" s="243">
        <v>2</v>
      </c>
      <c r="O33" s="237" t="s">
        <v>1175</v>
      </c>
      <c r="Q33" s="276">
        <v>3</v>
      </c>
      <c r="R33" s="251" t="str">
        <f>J31</f>
        <v>04小仁青</v>
      </c>
      <c r="S33" s="276">
        <v>0</v>
      </c>
      <c r="T33" s="276">
        <v>0</v>
      </c>
      <c r="U33" s="276">
        <v>3</v>
      </c>
      <c r="V33" s="276">
        <f>S33*3+T33*1+U33*0</f>
        <v>0</v>
      </c>
      <c r="X33" s="276">
        <v>3</v>
      </c>
      <c r="Y33" s="251" t="str">
        <f>J36</f>
        <v>KKCH</v>
      </c>
      <c r="Z33" s="276">
        <v>1</v>
      </c>
      <c r="AA33" s="276">
        <v>1</v>
      </c>
      <c r="AB33" s="276">
        <v>1</v>
      </c>
      <c r="AC33" s="276">
        <f>Z33*3+AA33*1+AB33*0</f>
        <v>4</v>
      </c>
    </row>
    <row r="34" spans="2:29" ht="19.5" customHeight="1">
      <c r="B34" s="253">
        <v>29</v>
      </c>
      <c r="C34" s="270" t="s">
        <v>168</v>
      </c>
      <c r="D34" s="266">
        <v>5</v>
      </c>
      <c r="E34" s="255" t="s">
        <v>104</v>
      </c>
      <c r="F34" s="249" t="s">
        <v>163</v>
      </c>
      <c r="G34" s="250" t="s">
        <v>130</v>
      </c>
      <c r="H34" s="168" t="str">
        <f>VLOOKUP(E34,MD!$C$6:$K$100,3,FALSE)</f>
        <v>04小仁青</v>
      </c>
      <c r="I34" s="243" t="s">
        <v>163</v>
      </c>
      <c r="J34" s="168" t="str">
        <f>VLOOKUP(G34,MD!$C$6:$K$100,3,FALSE)</f>
        <v>Panthers</v>
      </c>
      <c r="K34" s="243">
        <v>0</v>
      </c>
      <c r="L34" s="243">
        <v>22</v>
      </c>
      <c r="M34" s="243">
        <v>42</v>
      </c>
      <c r="N34" s="243">
        <v>2</v>
      </c>
      <c r="O34" s="237" t="s">
        <v>1170</v>
      </c>
      <c r="Q34" s="512"/>
      <c r="R34" s="513" t="str">
        <f>H31</f>
        <v>JC</v>
      </c>
      <c r="S34" s="512"/>
      <c r="T34" s="512"/>
      <c r="U34" s="512"/>
      <c r="V34" s="512"/>
      <c r="X34" s="276">
        <v>4</v>
      </c>
      <c r="Y34" s="251" t="str">
        <f>H36</f>
        <v>雙人攔網</v>
      </c>
      <c r="Z34" s="276">
        <v>0</v>
      </c>
      <c r="AA34" s="276">
        <v>0</v>
      </c>
      <c r="AB34" s="276">
        <v>3</v>
      </c>
      <c r="AC34" s="276">
        <f>Z34*3+AA34*1+AB34*0</f>
        <v>0</v>
      </c>
    </row>
    <row r="35" spans="2:29" ht="19.5" customHeight="1">
      <c r="B35" s="254">
        <v>30</v>
      </c>
      <c r="C35" s="270" t="s">
        <v>168</v>
      </c>
      <c r="D35" s="268">
        <v>6</v>
      </c>
      <c r="E35" s="258" t="s">
        <v>84</v>
      </c>
      <c r="F35" s="252" t="s">
        <v>163</v>
      </c>
      <c r="G35" s="252" t="s">
        <v>94</v>
      </c>
      <c r="H35" s="168" t="str">
        <f>VLOOKUP(E35,MD!$C$6:$K$100,3,FALSE)</f>
        <v>ALPS 父子</v>
      </c>
      <c r="I35" s="168" t="s">
        <v>163</v>
      </c>
      <c r="J35" s="168" t="str">
        <f>VLOOKUP(G35,MD!$C$6:$K$100,3,FALSE)</f>
        <v>JC</v>
      </c>
      <c r="K35" s="243">
        <v>2</v>
      </c>
      <c r="L35" s="243">
        <v>42</v>
      </c>
      <c r="M35" s="243">
        <v>0</v>
      </c>
      <c r="N35" s="243">
        <v>0</v>
      </c>
      <c r="O35" s="237" t="s">
        <v>1175</v>
      </c>
      <c r="P35" s="259"/>
      <c r="Q35" s="162"/>
      <c r="R35" s="162"/>
      <c r="S35" s="41"/>
      <c r="T35" s="41"/>
      <c r="U35" s="41"/>
      <c r="V35" s="41"/>
      <c r="W35" s="259"/>
      <c r="X35" s="162"/>
      <c r="Y35" s="162"/>
      <c r="Z35" s="41"/>
      <c r="AA35" s="41"/>
      <c r="AB35" s="41"/>
      <c r="AC35" s="41"/>
    </row>
    <row r="36" spans="2:29" ht="19.5" customHeight="1">
      <c r="B36" s="253">
        <v>31</v>
      </c>
      <c r="C36" s="272" t="s">
        <v>169</v>
      </c>
      <c r="D36" s="266">
        <v>1</v>
      </c>
      <c r="E36" s="246" t="s">
        <v>86</v>
      </c>
      <c r="F36" s="247" t="s">
        <v>163</v>
      </c>
      <c r="G36" s="247" t="s">
        <v>131</v>
      </c>
      <c r="H36" s="168" t="str">
        <f>VLOOKUP(E36,MD!$C$6:$K$100,3,FALSE)</f>
        <v>雙人攔網</v>
      </c>
      <c r="I36" s="168" t="s">
        <v>163</v>
      </c>
      <c r="J36" s="168" t="str">
        <f>VLOOKUP(G36,MD!$C$6:$K$100,3,FALSE)</f>
        <v>KKCH</v>
      </c>
      <c r="K36" s="243">
        <v>0</v>
      </c>
      <c r="L36" s="243">
        <v>36</v>
      </c>
      <c r="M36" s="243">
        <v>42</v>
      </c>
      <c r="N36" s="243">
        <v>2</v>
      </c>
      <c r="O36" s="237" t="s">
        <v>1136</v>
      </c>
      <c r="P36" s="259"/>
      <c r="Q36" s="162"/>
      <c r="R36" s="162"/>
      <c r="S36" s="41"/>
      <c r="T36" s="41"/>
      <c r="U36" s="41"/>
      <c r="V36" s="41"/>
      <c r="W36" s="259"/>
      <c r="X36" s="162"/>
      <c r="Y36" s="162"/>
      <c r="Z36" s="41"/>
      <c r="AA36" s="41"/>
      <c r="AB36" s="41"/>
      <c r="AC36" s="41"/>
    </row>
    <row r="37" spans="2:29" ht="19.5" customHeight="1">
      <c r="B37" s="254">
        <v>32</v>
      </c>
      <c r="C37" s="270" t="s">
        <v>169</v>
      </c>
      <c r="D37" s="266">
        <v>2</v>
      </c>
      <c r="E37" s="255" t="s">
        <v>93</v>
      </c>
      <c r="F37" s="249" t="s">
        <v>163</v>
      </c>
      <c r="G37" s="250" t="s">
        <v>105</v>
      </c>
      <c r="H37" s="168" t="str">
        <f>VLOOKUP(E37,MD!$C$6:$K$100,3,FALSE)</f>
        <v>ALPS - DM</v>
      </c>
      <c r="I37" s="168" t="s">
        <v>163</v>
      </c>
      <c r="J37" s="168" t="str">
        <f>VLOOKUP(G37,MD!$C$6:$K$100,3,FALSE)</f>
        <v>葵青TTS</v>
      </c>
      <c r="K37" s="243">
        <v>2</v>
      </c>
      <c r="L37" s="243">
        <v>42</v>
      </c>
      <c r="M37" s="243">
        <v>0</v>
      </c>
      <c r="N37" s="243">
        <v>0</v>
      </c>
      <c r="O37" s="516" t="s">
        <v>1177</v>
      </c>
      <c r="P37" s="259"/>
      <c r="Q37" s="162"/>
      <c r="R37" s="162"/>
      <c r="S37" s="41"/>
      <c r="T37" s="41"/>
      <c r="U37" s="41"/>
      <c r="V37" s="41"/>
      <c r="W37" s="259"/>
      <c r="X37" s="162"/>
      <c r="Y37" s="162"/>
      <c r="Z37" s="41"/>
      <c r="AA37" s="41"/>
      <c r="AB37" s="41"/>
      <c r="AC37" s="41"/>
    </row>
    <row r="38" spans="2:29" ht="19.5" customHeight="1">
      <c r="B38" s="254">
        <v>33</v>
      </c>
      <c r="C38" s="270" t="s">
        <v>169</v>
      </c>
      <c r="D38" s="271">
        <v>3</v>
      </c>
      <c r="E38" s="249" t="s">
        <v>86</v>
      </c>
      <c r="F38" s="249" t="s">
        <v>163</v>
      </c>
      <c r="G38" s="249" t="s">
        <v>105</v>
      </c>
      <c r="H38" s="168" t="str">
        <f>VLOOKUP(E38,MD!$C$6:$K$100,3,FALSE)</f>
        <v>雙人攔網</v>
      </c>
      <c r="I38" s="168" t="s">
        <v>163</v>
      </c>
      <c r="J38" s="168" t="str">
        <f>VLOOKUP(G38,MD!$C$6:$K$100,3,FALSE)</f>
        <v>葵青TTS</v>
      </c>
      <c r="K38" s="243">
        <v>0</v>
      </c>
      <c r="L38" s="243">
        <v>22</v>
      </c>
      <c r="M38" s="243">
        <v>42</v>
      </c>
      <c r="N38" s="243">
        <v>2</v>
      </c>
      <c r="O38" s="237" t="s">
        <v>1182</v>
      </c>
      <c r="P38" s="259"/>
      <c r="Q38" s="162"/>
      <c r="R38" s="162"/>
      <c r="S38" s="41"/>
      <c r="T38" s="41"/>
      <c r="U38" s="41"/>
      <c r="V38" s="41"/>
      <c r="W38" s="259"/>
      <c r="X38" s="162"/>
      <c r="Y38" s="162"/>
      <c r="Z38" s="41"/>
      <c r="AA38" s="41"/>
      <c r="AB38" s="41"/>
      <c r="AC38" s="41"/>
    </row>
    <row r="39" spans="2:29" ht="19.5" customHeight="1">
      <c r="B39" s="254">
        <v>34</v>
      </c>
      <c r="C39" s="270" t="s">
        <v>169</v>
      </c>
      <c r="D39" s="266">
        <v>4</v>
      </c>
      <c r="E39" s="255" t="s">
        <v>93</v>
      </c>
      <c r="F39" s="249" t="s">
        <v>163</v>
      </c>
      <c r="G39" s="250" t="s">
        <v>131</v>
      </c>
      <c r="H39" s="168" t="str">
        <f>VLOOKUP(E39,MD!$C$6:$K$100,3,FALSE)</f>
        <v>ALPS - DM</v>
      </c>
      <c r="I39" s="168" t="s">
        <v>163</v>
      </c>
      <c r="J39" s="168" t="str">
        <f>VLOOKUP(G39,MD!$C$6:$K$100,3,FALSE)</f>
        <v>KKCH</v>
      </c>
      <c r="K39" s="243">
        <v>2</v>
      </c>
      <c r="L39" s="243">
        <v>43</v>
      </c>
      <c r="M39" s="243">
        <v>36</v>
      </c>
      <c r="N39" s="243">
        <v>0</v>
      </c>
      <c r="O39" s="237" t="s">
        <v>1180</v>
      </c>
      <c r="P39" s="259"/>
      <c r="Q39" s="162"/>
      <c r="R39" s="162"/>
      <c r="S39" s="41"/>
      <c r="T39" s="41"/>
      <c r="U39" s="41"/>
      <c r="V39" s="41"/>
      <c r="W39" s="259"/>
      <c r="X39" s="162"/>
      <c r="Y39" s="162"/>
      <c r="Z39" s="41"/>
      <c r="AA39" s="41"/>
      <c r="AB39" s="41"/>
      <c r="AC39" s="41"/>
    </row>
    <row r="40" spans="2:29" ht="19.5" customHeight="1">
      <c r="B40" s="253">
        <v>35</v>
      </c>
      <c r="C40" s="270" t="s">
        <v>169</v>
      </c>
      <c r="D40" s="266">
        <v>5</v>
      </c>
      <c r="E40" s="255" t="s">
        <v>105</v>
      </c>
      <c r="F40" s="249" t="s">
        <v>163</v>
      </c>
      <c r="G40" s="250" t="s">
        <v>131</v>
      </c>
      <c r="H40" s="168" t="str">
        <f>VLOOKUP(E40,MD!$C$6:$K$100,3,FALSE)</f>
        <v>葵青TTS</v>
      </c>
      <c r="I40" s="168" t="s">
        <v>163</v>
      </c>
      <c r="J40" s="168" t="str">
        <f>VLOOKUP(G40,MD!$C$6:$K$100,3,FALSE)</f>
        <v>KKCH</v>
      </c>
      <c r="K40" s="243">
        <v>1</v>
      </c>
      <c r="L40" s="243">
        <v>39</v>
      </c>
      <c r="M40" s="243">
        <v>37</v>
      </c>
      <c r="N40" s="243">
        <v>1</v>
      </c>
      <c r="O40" s="237" t="s">
        <v>1174</v>
      </c>
      <c r="P40" s="259"/>
      <c r="Q40" s="162"/>
      <c r="R40" s="162"/>
      <c r="S40" s="41"/>
      <c r="T40" s="41"/>
      <c r="U40" s="41"/>
      <c r="V40" s="41"/>
      <c r="W40" s="259"/>
      <c r="X40" s="162"/>
      <c r="Y40" s="162"/>
      <c r="Z40" s="41"/>
      <c r="AA40" s="41"/>
      <c r="AB40" s="41"/>
      <c r="AC40" s="41"/>
    </row>
    <row r="41" spans="2:29" ht="19.5" customHeight="1">
      <c r="B41" s="254">
        <v>36</v>
      </c>
      <c r="C41" s="267" t="s">
        <v>169</v>
      </c>
      <c r="D41" s="268">
        <v>6</v>
      </c>
      <c r="E41" s="258" t="s">
        <v>86</v>
      </c>
      <c r="F41" s="252" t="s">
        <v>163</v>
      </c>
      <c r="G41" s="252" t="s">
        <v>93</v>
      </c>
      <c r="H41" s="168" t="str">
        <f>VLOOKUP(E41,MD!$C$6:$K$100,3,FALSE)</f>
        <v>雙人攔網</v>
      </c>
      <c r="I41" s="168" t="s">
        <v>163</v>
      </c>
      <c r="J41" s="168" t="str">
        <f>VLOOKUP(G41,MD!$C$6:$K$100,3,FALSE)</f>
        <v>ALPS - DM</v>
      </c>
      <c r="K41" s="243">
        <v>0</v>
      </c>
      <c r="L41" s="243">
        <v>0</v>
      </c>
      <c r="M41" s="243">
        <v>42</v>
      </c>
      <c r="N41" s="243">
        <v>2</v>
      </c>
      <c r="O41" s="516" t="s">
        <v>1169</v>
      </c>
      <c r="P41" s="259"/>
      <c r="Q41" s="162"/>
      <c r="R41" s="162"/>
      <c r="S41" s="41"/>
      <c r="T41" s="41"/>
      <c r="U41" s="41"/>
      <c r="V41" s="41"/>
      <c r="W41" s="259"/>
      <c r="X41" s="162"/>
      <c r="Y41" s="162"/>
      <c r="Z41" s="41"/>
      <c r="AA41" s="41"/>
      <c r="AB41" s="41"/>
      <c r="AC41" s="41"/>
    </row>
    <row r="42" spans="2:29" ht="19.5" customHeight="1">
      <c r="B42" s="253">
        <v>37</v>
      </c>
      <c r="C42" s="265" t="s">
        <v>170</v>
      </c>
      <c r="D42" s="266">
        <v>1</v>
      </c>
      <c r="E42" s="246" t="s">
        <v>87</v>
      </c>
      <c r="F42" s="247" t="s">
        <v>163</v>
      </c>
      <c r="G42" s="247" t="s">
        <v>132</v>
      </c>
      <c r="H42" s="168" t="str">
        <f>VLOOKUP(E42,MD!$C$6:$K$100,3,FALSE)</f>
        <v>聰上泓霄</v>
      </c>
      <c r="I42" s="168" t="s">
        <v>163</v>
      </c>
      <c r="J42" s="168" t="str">
        <f>VLOOKUP(G42,MD!$C$6:$K$100,3,FALSE)</f>
        <v>如意</v>
      </c>
      <c r="K42" s="243">
        <v>2</v>
      </c>
      <c r="L42" s="243">
        <v>42</v>
      </c>
      <c r="M42" s="243">
        <v>0</v>
      </c>
      <c r="N42" s="243">
        <v>0</v>
      </c>
      <c r="O42" s="237" t="s">
        <v>1135</v>
      </c>
      <c r="Q42" s="237" t="s">
        <v>159</v>
      </c>
      <c r="R42" s="237" t="s">
        <v>49</v>
      </c>
      <c r="S42" s="236" t="s">
        <v>160</v>
      </c>
      <c r="T42" s="236" t="s">
        <v>161</v>
      </c>
      <c r="U42" s="236" t="s">
        <v>162</v>
      </c>
      <c r="V42" s="236" t="s">
        <v>55</v>
      </c>
      <c r="X42" s="237" t="s">
        <v>159</v>
      </c>
      <c r="Y42" s="237" t="s">
        <v>49</v>
      </c>
      <c r="Z42" s="236" t="s">
        <v>160</v>
      </c>
      <c r="AA42" s="236" t="s">
        <v>161</v>
      </c>
      <c r="AB42" s="236" t="s">
        <v>162</v>
      </c>
      <c r="AC42" s="236" t="s">
        <v>55</v>
      </c>
    </row>
    <row r="43" spans="2:29" ht="19.5" customHeight="1">
      <c r="B43" s="254">
        <v>38</v>
      </c>
      <c r="C43" s="265" t="s">
        <v>170</v>
      </c>
      <c r="D43" s="266">
        <v>2</v>
      </c>
      <c r="E43" s="255" t="s">
        <v>89</v>
      </c>
      <c r="F43" s="249" t="s">
        <v>163</v>
      </c>
      <c r="G43" s="250" t="s">
        <v>106</v>
      </c>
      <c r="H43" s="168" t="str">
        <f>VLOOKUP(E43,MD!$C$6:$K$100,3,FALSE)</f>
        <v>Infinity-Pak&amp;Shing</v>
      </c>
      <c r="I43" s="168" t="s">
        <v>163</v>
      </c>
      <c r="J43" s="168" t="str">
        <f>VLOOKUP(G43,MD!$C$6:$K$100,3,FALSE)</f>
        <v>PJ</v>
      </c>
      <c r="K43" s="243">
        <v>1</v>
      </c>
      <c r="L43" s="243">
        <v>39</v>
      </c>
      <c r="M43" s="243">
        <v>38</v>
      </c>
      <c r="N43" s="243">
        <v>1</v>
      </c>
      <c r="O43" s="237" t="s">
        <v>1137</v>
      </c>
      <c r="P43" s="238" t="s">
        <v>170</v>
      </c>
      <c r="Q43" s="251">
        <v>1</v>
      </c>
      <c r="R43" s="251" t="str">
        <f>J42</f>
        <v>如意</v>
      </c>
      <c r="S43" s="276">
        <v>2</v>
      </c>
      <c r="T43" s="276">
        <v>0</v>
      </c>
      <c r="U43" s="276">
        <v>1</v>
      </c>
      <c r="V43" s="276">
        <f>S43*3+T43*1+U43*0</f>
        <v>6</v>
      </c>
      <c r="W43" s="238" t="s">
        <v>171</v>
      </c>
      <c r="X43" s="251">
        <v>1</v>
      </c>
      <c r="Y43" s="251" t="str">
        <f>H48</f>
        <v>Jay &amp; Patrick</v>
      </c>
      <c r="Z43" s="276">
        <v>3</v>
      </c>
      <c r="AA43" s="276">
        <v>0</v>
      </c>
      <c r="AB43" s="276">
        <v>0</v>
      </c>
      <c r="AC43" s="276">
        <f>Z43*3+AA43*1+AB43*0</f>
        <v>9</v>
      </c>
    </row>
    <row r="44" spans="2:29" ht="19.5" customHeight="1">
      <c r="B44" s="254">
        <v>39</v>
      </c>
      <c r="C44" s="270" t="s">
        <v>170</v>
      </c>
      <c r="D44" s="271">
        <v>3</v>
      </c>
      <c r="E44" s="249" t="s">
        <v>87</v>
      </c>
      <c r="F44" s="249" t="s">
        <v>163</v>
      </c>
      <c r="G44" s="249" t="s">
        <v>106</v>
      </c>
      <c r="H44" s="168" t="str">
        <f>VLOOKUP(E44,MD!$C$6:$K$100,3,FALSE)</f>
        <v>聰上泓霄</v>
      </c>
      <c r="I44" s="168" t="s">
        <v>163</v>
      </c>
      <c r="J44" s="168" t="str">
        <f>VLOOKUP(G44,MD!$C$6:$K$100,3,FALSE)</f>
        <v>PJ</v>
      </c>
      <c r="K44" s="243">
        <v>0</v>
      </c>
      <c r="L44" s="243">
        <v>0</v>
      </c>
      <c r="M44" s="243">
        <v>42</v>
      </c>
      <c r="N44" s="243">
        <v>2</v>
      </c>
      <c r="O44" s="516" t="s">
        <v>1179</v>
      </c>
      <c r="Q44" s="251">
        <v>2</v>
      </c>
      <c r="R44" s="251" t="str">
        <f>H43</f>
        <v>Infinity-Pak&amp;Shing</v>
      </c>
      <c r="S44" s="276">
        <v>1</v>
      </c>
      <c r="T44" s="276">
        <v>1</v>
      </c>
      <c r="U44" s="276">
        <v>1</v>
      </c>
      <c r="V44" s="276">
        <f>S44*3+T44*1+U44*0</f>
        <v>4</v>
      </c>
      <c r="X44" s="251">
        <v>2</v>
      </c>
      <c r="Y44" s="251" t="str">
        <f>H49</f>
        <v>我要買小米SU7</v>
      </c>
      <c r="Z44" s="276">
        <v>2</v>
      </c>
      <c r="AA44" s="276">
        <v>0</v>
      </c>
      <c r="AB44" s="276">
        <v>1</v>
      </c>
      <c r="AC44" s="276">
        <f>Z44*3+AA44*1+AB44*0</f>
        <v>6</v>
      </c>
    </row>
    <row r="45" spans="2:29" ht="19.5" customHeight="1">
      <c r="B45" s="254">
        <v>40</v>
      </c>
      <c r="C45" s="265" t="s">
        <v>170</v>
      </c>
      <c r="D45" s="266">
        <v>4</v>
      </c>
      <c r="E45" s="255" t="s">
        <v>89</v>
      </c>
      <c r="F45" s="249" t="s">
        <v>163</v>
      </c>
      <c r="G45" s="250" t="s">
        <v>132</v>
      </c>
      <c r="H45" s="168" t="str">
        <f>VLOOKUP(E45,MD!$C$6:$K$100,3,FALSE)</f>
        <v>Infinity-Pak&amp;Shing</v>
      </c>
      <c r="I45" s="168" t="s">
        <v>163</v>
      </c>
      <c r="J45" s="168" t="str">
        <f>VLOOKUP(G45,MD!$C$6:$K$100,3,FALSE)</f>
        <v>如意</v>
      </c>
      <c r="K45" s="243">
        <v>0</v>
      </c>
      <c r="L45" s="243">
        <v>41</v>
      </c>
      <c r="M45" s="243">
        <v>46</v>
      </c>
      <c r="N45" s="243">
        <v>2</v>
      </c>
      <c r="O45" s="237" t="s">
        <v>1181</v>
      </c>
      <c r="Q45" s="251">
        <v>3</v>
      </c>
      <c r="R45" s="251" t="str">
        <f>J43</f>
        <v>PJ</v>
      </c>
      <c r="S45" s="276">
        <v>1</v>
      </c>
      <c r="T45" s="276">
        <v>1</v>
      </c>
      <c r="U45" s="276">
        <v>1</v>
      </c>
      <c r="V45" s="276">
        <f>S45*3+T45*1+U45*0</f>
        <v>4</v>
      </c>
      <c r="X45" s="251">
        <v>3</v>
      </c>
      <c r="Y45" s="251" t="str">
        <f>J48</f>
        <v>FORCE-戰+力</v>
      </c>
      <c r="Z45" s="276">
        <v>0</v>
      </c>
      <c r="AA45" s="276">
        <v>1</v>
      </c>
      <c r="AB45" s="276">
        <v>2</v>
      </c>
      <c r="AC45" s="276">
        <f>Z45*3+AA45*1+AB45*0</f>
        <v>1</v>
      </c>
    </row>
    <row r="46" spans="2:29" ht="19.5" customHeight="1">
      <c r="B46" s="253">
        <v>41</v>
      </c>
      <c r="C46" s="265" t="s">
        <v>170</v>
      </c>
      <c r="D46" s="266">
        <v>5</v>
      </c>
      <c r="E46" s="255" t="s">
        <v>106</v>
      </c>
      <c r="F46" s="249" t="s">
        <v>163</v>
      </c>
      <c r="G46" s="250" t="s">
        <v>132</v>
      </c>
      <c r="H46" s="168" t="str">
        <f>VLOOKUP(E46,MD!$C$6:$K$100,3,FALSE)</f>
        <v>PJ</v>
      </c>
      <c r="I46" s="168" t="s">
        <v>163</v>
      </c>
      <c r="J46" s="168" t="str">
        <f>VLOOKUP(G46,MD!$C$6:$K$100,3,FALSE)</f>
        <v>如意</v>
      </c>
      <c r="K46" s="243">
        <v>0</v>
      </c>
      <c r="L46" s="243">
        <v>22</v>
      </c>
      <c r="M46" s="243">
        <v>42</v>
      </c>
      <c r="N46" s="243">
        <v>2</v>
      </c>
      <c r="O46" s="237" t="s">
        <v>1171</v>
      </c>
      <c r="Q46" s="251">
        <v>4</v>
      </c>
      <c r="R46" s="251" t="str">
        <f>H42</f>
        <v>聰上泓霄</v>
      </c>
      <c r="S46" s="276">
        <v>1</v>
      </c>
      <c r="T46" s="276">
        <v>0</v>
      </c>
      <c r="U46" s="276">
        <v>2</v>
      </c>
      <c r="V46" s="276">
        <f>S46*3+T46*1+U46*0</f>
        <v>3</v>
      </c>
      <c r="X46" s="251">
        <v>4</v>
      </c>
      <c r="Y46" s="251" t="str">
        <f>J49</f>
        <v>BVA-Lau Ma</v>
      </c>
      <c r="Z46" s="276">
        <v>0</v>
      </c>
      <c r="AA46" s="276">
        <v>1</v>
      </c>
      <c r="AB46" s="276">
        <v>2</v>
      </c>
      <c r="AC46" s="276">
        <f>Z46*3+AA46*1+AB46*0</f>
        <v>1</v>
      </c>
    </row>
    <row r="47" spans="2:29" ht="19.5" customHeight="1">
      <c r="B47" s="254">
        <v>42</v>
      </c>
      <c r="C47" s="267" t="s">
        <v>170</v>
      </c>
      <c r="D47" s="268">
        <v>6</v>
      </c>
      <c r="E47" s="258" t="s">
        <v>87</v>
      </c>
      <c r="F47" s="252" t="s">
        <v>163</v>
      </c>
      <c r="G47" s="252" t="s">
        <v>89</v>
      </c>
      <c r="H47" s="168" t="str">
        <f>VLOOKUP(E47,MD!$C$6:$K$100,3,FALSE)</f>
        <v>聰上泓霄</v>
      </c>
      <c r="I47" s="168" t="s">
        <v>163</v>
      </c>
      <c r="J47" s="168" t="str">
        <f>VLOOKUP(G47,MD!$C$6:$K$100,3,FALSE)</f>
        <v>Infinity-Pak&amp;Shing</v>
      </c>
      <c r="K47" s="243">
        <v>0</v>
      </c>
      <c r="L47" s="243">
        <v>0</v>
      </c>
      <c r="M47" s="243">
        <v>42</v>
      </c>
      <c r="N47" s="243">
        <v>2</v>
      </c>
      <c r="O47" s="516" t="s">
        <v>1179</v>
      </c>
      <c r="P47" s="259"/>
      <c r="Q47" s="162"/>
      <c r="R47" s="162"/>
      <c r="S47" s="41"/>
      <c r="T47" s="41"/>
      <c r="U47" s="41"/>
      <c r="V47" s="41"/>
      <c r="W47" s="259"/>
      <c r="X47" s="162"/>
      <c r="Y47" s="162"/>
      <c r="Z47" s="41"/>
      <c r="AA47" s="41"/>
      <c r="AB47" s="41"/>
      <c r="AC47" s="41"/>
    </row>
    <row r="48" spans="2:29" ht="19.5" customHeight="1">
      <c r="B48" s="253">
        <v>43</v>
      </c>
      <c r="C48" s="265" t="s">
        <v>171</v>
      </c>
      <c r="D48" s="266">
        <v>1</v>
      </c>
      <c r="E48" s="255" t="s">
        <v>88</v>
      </c>
      <c r="F48" s="249" t="s">
        <v>163</v>
      </c>
      <c r="G48" s="250" t="s">
        <v>133</v>
      </c>
      <c r="H48" s="168" t="str">
        <f>VLOOKUP(E48,MD!$C$6:$K$100,3,FALSE)</f>
        <v>Jay &amp; Patrick</v>
      </c>
      <c r="I48" s="168" t="s">
        <v>163</v>
      </c>
      <c r="J48" s="168" t="str">
        <f>VLOOKUP(G48,MD!$C$6:$K$100,3,FALSE)</f>
        <v>FORCE-戰+力</v>
      </c>
      <c r="K48" s="243">
        <v>2</v>
      </c>
      <c r="L48" s="243">
        <v>42</v>
      </c>
      <c r="M48" s="243">
        <v>0</v>
      </c>
      <c r="N48" s="243">
        <v>0</v>
      </c>
      <c r="O48" s="237" t="s">
        <v>1176</v>
      </c>
      <c r="P48" s="259"/>
      <c r="Q48" s="162"/>
      <c r="R48" s="162"/>
      <c r="S48" s="41"/>
      <c r="T48" s="41"/>
      <c r="U48" s="41"/>
      <c r="V48" s="41"/>
      <c r="W48" s="259"/>
      <c r="X48" s="162"/>
      <c r="Y48" s="162"/>
      <c r="Z48" s="41"/>
      <c r="AA48" s="41"/>
      <c r="AB48" s="41"/>
      <c r="AC48" s="41"/>
    </row>
    <row r="49" spans="2:29" ht="19.5" customHeight="1">
      <c r="B49" s="254">
        <v>44</v>
      </c>
      <c r="C49" s="265" t="s">
        <v>171</v>
      </c>
      <c r="D49" s="266">
        <v>2</v>
      </c>
      <c r="E49" s="255" t="s">
        <v>92</v>
      </c>
      <c r="F49" s="249" t="s">
        <v>163</v>
      </c>
      <c r="G49" s="250" t="s">
        <v>107</v>
      </c>
      <c r="H49" s="168" t="str">
        <f>VLOOKUP(E49,MD!$C$6:$K$100,3,FALSE)</f>
        <v>我要買小米SU7</v>
      </c>
      <c r="I49" s="168" t="s">
        <v>163</v>
      </c>
      <c r="J49" s="168" t="str">
        <f>VLOOKUP(G49,MD!$C$6:$K$100,3,FALSE)</f>
        <v>BVA-Lau Ma</v>
      </c>
      <c r="K49" s="243">
        <v>2</v>
      </c>
      <c r="L49" s="243">
        <v>42</v>
      </c>
      <c r="M49" s="243">
        <v>31</v>
      </c>
      <c r="N49" s="243">
        <v>0</v>
      </c>
      <c r="O49" s="237" t="s">
        <v>1138</v>
      </c>
      <c r="P49" s="259"/>
      <c r="Q49" s="162"/>
      <c r="R49" s="162"/>
      <c r="S49" s="41"/>
      <c r="T49" s="41"/>
      <c r="U49" s="41"/>
      <c r="V49" s="41"/>
      <c r="W49" s="259"/>
      <c r="X49" s="162"/>
      <c r="Y49" s="162"/>
      <c r="Z49" s="41"/>
      <c r="AA49" s="41"/>
      <c r="AB49" s="41"/>
      <c r="AC49" s="41"/>
    </row>
    <row r="50" spans="2:29" ht="19.5" customHeight="1">
      <c r="B50" s="254">
        <v>45</v>
      </c>
      <c r="C50" s="270" t="s">
        <v>171</v>
      </c>
      <c r="D50" s="271">
        <v>3</v>
      </c>
      <c r="E50" s="249" t="s">
        <v>88</v>
      </c>
      <c r="F50" s="249" t="s">
        <v>163</v>
      </c>
      <c r="G50" s="249" t="s">
        <v>107</v>
      </c>
      <c r="H50" s="168" t="str">
        <f>VLOOKUP(E50,MD!$C$6:$K$100,3,FALSE)</f>
        <v>Jay &amp; Patrick</v>
      </c>
      <c r="I50" s="168" t="s">
        <v>163</v>
      </c>
      <c r="J50" s="168" t="str">
        <f>VLOOKUP(G50,MD!$C$6:$K$100,3,FALSE)</f>
        <v>BVA-Lau Ma</v>
      </c>
      <c r="K50" s="243">
        <v>2</v>
      </c>
      <c r="L50" s="243">
        <v>42</v>
      </c>
      <c r="M50" s="243">
        <v>23</v>
      </c>
      <c r="N50" s="243">
        <v>0</v>
      </c>
      <c r="O50" s="237" t="s">
        <v>1183</v>
      </c>
      <c r="P50" s="259"/>
      <c r="Q50" s="162"/>
      <c r="R50" s="162"/>
      <c r="S50" s="41"/>
      <c r="T50" s="41"/>
      <c r="U50" s="41"/>
      <c r="V50" s="41"/>
      <c r="W50" s="259"/>
      <c r="X50" s="162"/>
      <c r="Y50" s="162"/>
      <c r="Z50" s="41"/>
      <c r="AA50" s="41"/>
      <c r="AB50" s="41"/>
      <c r="AC50" s="41"/>
    </row>
    <row r="51" spans="2:29" ht="19.5" customHeight="1">
      <c r="B51" s="254">
        <v>46</v>
      </c>
      <c r="C51" s="265" t="s">
        <v>171</v>
      </c>
      <c r="D51" s="266">
        <v>4</v>
      </c>
      <c r="E51" s="255" t="s">
        <v>92</v>
      </c>
      <c r="F51" s="249" t="s">
        <v>163</v>
      </c>
      <c r="G51" s="250" t="s">
        <v>133</v>
      </c>
      <c r="H51" s="168" t="str">
        <f>VLOOKUP(E51,MD!$C$6:$K$100,3,FALSE)</f>
        <v>我要買小米SU7</v>
      </c>
      <c r="I51" s="168" t="s">
        <v>163</v>
      </c>
      <c r="J51" s="168" t="str">
        <f>VLOOKUP(G51,MD!$C$6:$K$100,3,FALSE)</f>
        <v>FORCE-戰+力</v>
      </c>
      <c r="K51" s="243">
        <v>2</v>
      </c>
      <c r="L51" s="243">
        <v>42</v>
      </c>
      <c r="M51" s="243">
        <v>34</v>
      </c>
      <c r="N51" s="243">
        <v>0</v>
      </c>
      <c r="O51" s="237" t="s">
        <v>1045</v>
      </c>
      <c r="P51" s="259"/>
      <c r="Q51" s="162"/>
      <c r="R51" s="162"/>
      <c r="S51" s="41"/>
      <c r="T51" s="41"/>
      <c r="U51" s="41"/>
      <c r="V51" s="41"/>
      <c r="W51" s="259"/>
      <c r="X51" s="162"/>
      <c r="Y51" s="162"/>
      <c r="Z51" s="41"/>
      <c r="AA51" s="41"/>
      <c r="AB51" s="41"/>
      <c r="AC51" s="41"/>
    </row>
    <row r="52" spans="2:29" ht="19.5" customHeight="1">
      <c r="B52" s="253">
        <v>47</v>
      </c>
      <c r="C52" s="265" t="s">
        <v>171</v>
      </c>
      <c r="D52" s="266">
        <v>5</v>
      </c>
      <c r="E52" s="255" t="s">
        <v>107</v>
      </c>
      <c r="F52" s="249" t="s">
        <v>163</v>
      </c>
      <c r="G52" s="250" t="s">
        <v>133</v>
      </c>
      <c r="H52" s="168" t="str">
        <f>VLOOKUP(E52,MD!$C$6:$K$100,3,FALSE)</f>
        <v>BVA-Lau Ma</v>
      </c>
      <c r="I52" s="168" t="s">
        <v>163</v>
      </c>
      <c r="J52" s="168" t="str">
        <f>VLOOKUP(G52,MD!$C$6:$K$100,3,FALSE)</f>
        <v>FORCE-戰+力</v>
      </c>
      <c r="K52" s="243">
        <v>1</v>
      </c>
      <c r="L52" s="243">
        <v>34</v>
      </c>
      <c r="M52" s="243">
        <v>35</v>
      </c>
      <c r="N52" s="243">
        <v>1</v>
      </c>
      <c r="O52" s="237" t="s">
        <v>1172</v>
      </c>
      <c r="P52" s="259"/>
      <c r="Q52" s="162"/>
      <c r="R52" s="162"/>
      <c r="S52" s="41"/>
      <c r="T52" s="41"/>
      <c r="U52" s="41"/>
      <c r="V52" s="41"/>
      <c r="W52" s="259"/>
      <c r="X52" s="162"/>
      <c r="Y52" s="162"/>
      <c r="Z52" s="41"/>
      <c r="AA52" s="41"/>
      <c r="AB52" s="41"/>
      <c r="AC52" s="41"/>
    </row>
    <row r="53" spans="2:29" ht="19.5" customHeight="1">
      <c r="B53" s="254">
        <v>48</v>
      </c>
      <c r="C53" s="283" t="s">
        <v>171</v>
      </c>
      <c r="D53" s="268">
        <v>6</v>
      </c>
      <c r="E53" s="258" t="s">
        <v>88</v>
      </c>
      <c r="F53" s="252" t="s">
        <v>163</v>
      </c>
      <c r="G53" s="252" t="s">
        <v>92</v>
      </c>
      <c r="H53" s="168" t="str">
        <f>VLOOKUP(E53,MD!$C$6:$K$100,3,FALSE)</f>
        <v>Jay &amp; Patrick</v>
      </c>
      <c r="I53" s="168" t="s">
        <v>163</v>
      </c>
      <c r="J53" s="168" t="str">
        <f>VLOOKUP(G53,MD!$C$6:$K$100,3,FALSE)</f>
        <v>我要買小米SU7</v>
      </c>
      <c r="K53" s="243">
        <v>2</v>
      </c>
      <c r="L53" s="243">
        <v>42</v>
      </c>
      <c r="M53" s="243">
        <v>31</v>
      </c>
      <c r="N53" s="243">
        <v>0</v>
      </c>
      <c r="O53" s="237" t="s">
        <v>1173</v>
      </c>
      <c r="P53" s="259"/>
      <c r="Q53" s="162"/>
      <c r="R53" s="162"/>
      <c r="S53" s="41"/>
      <c r="T53" s="41"/>
      <c r="U53" s="41"/>
      <c r="V53" s="41"/>
      <c r="W53" s="259"/>
      <c r="X53" s="162"/>
      <c r="Y53" s="162"/>
      <c r="Z53" s="41"/>
      <c r="AA53" s="41"/>
      <c r="AB53" s="41"/>
      <c r="AC53" s="41"/>
    </row>
    <row r="54" spans="2:29" ht="19.5" hidden="1" thickBot="1">
      <c r="B54" s="284"/>
      <c r="C54" s="284"/>
      <c r="D54" s="284"/>
      <c r="E54" s="284"/>
      <c r="F54" s="284"/>
      <c r="G54" s="284"/>
      <c r="H54" s="260" t="e">
        <f>VLOOKUP(E54,#REF!,3,FALSE)</f>
        <v>#REF!</v>
      </c>
      <c r="J54" s="261">
        <f>VLOOKUP(G54,MD!$C$6:$K$100,3,FALSE)</f>
        <v>0</v>
      </c>
      <c r="P54" s="259"/>
      <c r="Q54" s="162"/>
      <c r="R54" s="162"/>
      <c r="S54" s="41"/>
      <c r="T54" s="41"/>
      <c r="U54" s="41"/>
      <c r="V54" s="41"/>
      <c r="W54" s="259"/>
      <c r="X54" s="162"/>
      <c r="Y54" s="162"/>
      <c r="Z54" s="41"/>
      <c r="AA54" s="41"/>
      <c r="AB54" s="41"/>
      <c r="AC54" s="41"/>
    </row>
    <row r="55" spans="16:29" ht="18.75">
      <c r="P55" s="259"/>
      <c r="Q55" s="162"/>
      <c r="R55" s="162"/>
      <c r="S55" s="41"/>
      <c r="T55" s="41"/>
      <c r="U55" s="41"/>
      <c r="V55" s="41"/>
      <c r="W55" s="259"/>
      <c r="X55" s="162"/>
      <c r="Y55" s="162"/>
      <c r="Z55" s="41"/>
      <c r="AA55" s="41"/>
      <c r="AB55" s="41"/>
      <c r="AC55" s="41"/>
    </row>
  </sheetData>
  <sheetProtection selectLockedCells="1" selectUnlockedCells="1"/>
  <mergeCells count="5">
    <mergeCell ref="C4:D4"/>
    <mergeCell ref="E4:G4"/>
    <mergeCell ref="C5:D5"/>
    <mergeCell ref="E5:G5"/>
    <mergeCell ref="H3:J3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57"/>
  <sheetViews>
    <sheetView zoomScale="55" zoomScaleNormal="55" zoomScalePageLayoutView="0" workbookViewId="0" topLeftCell="A1">
      <selection activeCell="A1" sqref="A1"/>
    </sheetView>
  </sheetViews>
  <sheetFormatPr defaultColWidth="7.69921875" defaultRowHeight="15"/>
  <cols>
    <col min="1" max="1" width="10.796875" style="34" customWidth="1"/>
    <col min="2" max="2" width="9" style="34" customWidth="1"/>
    <col min="3" max="3" width="9" style="34" hidden="1" customWidth="1"/>
    <col min="4" max="4" width="9" style="34" customWidth="1"/>
    <col min="5" max="5" width="26.09765625" style="41" customWidth="1"/>
    <col min="6" max="6" width="17.59765625" style="41" customWidth="1"/>
    <col min="7" max="7" width="11.796875" style="41" customWidth="1"/>
    <col min="8" max="8" width="7.296875" style="41" customWidth="1"/>
    <col min="9" max="9" width="17.59765625" style="41" customWidth="1"/>
    <col min="10" max="10" width="11.796875" style="41" customWidth="1"/>
    <col min="11" max="11" width="7.296875" style="41" customWidth="1"/>
    <col min="12" max="12" width="13.69921875" style="41" customWidth="1"/>
    <col min="13" max="13" width="17.296875" style="34" customWidth="1"/>
    <col min="14" max="14" width="56.796875" style="42" customWidth="1"/>
    <col min="15" max="15" width="12.796875" style="34" hidden="1" customWidth="1"/>
    <col min="16" max="17" width="10.796875" style="41" hidden="1" customWidth="1"/>
    <col min="18" max="20" width="7.69921875" style="34" hidden="1" customWidth="1"/>
    <col min="21" max="21" width="15.796875" style="34" hidden="1" customWidth="1"/>
    <col min="22" max="22" width="0" style="34" hidden="1" customWidth="1"/>
    <col min="23" max="16384" width="7.69921875" style="34" customWidth="1"/>
  </cols>
  <sheetData>
    <row r="1" spans="2:13" ht="21" customHeight="1">
      <c r="B1" s="162" t="s">
        <v>817</v>
      </c>
      <c r="C1" s="54"/>
      <c r="D1" s="54"/>
      <c r="E1" s="42"/>
      <c r="F1" s="54"/>
      <c r="G1" s="54"/>
      <c r="H1" s="54"/>
      <c r="I1" s="54"/>
      <c r="J1" s="54"/>
      <c r="K1" s="54"/>
      <c r="L1" s="54"/>
      <c r="M1" s="15"/>
    </row>
    <row r="2" spans="2:13" ht="21" customHeight="1">
      <c r="B2" s="34" t="s">
        <v>47</v>
      </c>
      <c r="C2" s="15"/>
      <c r="D2" s="15"/>
      <c r="E2" s="54"/>
      <c r="F2" s="54"/>
      <c r="G2" s="54"/>
      <c r="H2" s="54"/>
      <c r="I2" s="54"/>
      <c r="J2" s="54"/>
      <c r="K2" s="42"/>
      <c r="L2" s="42"/>
      <c r="M2" s="15"/>
    </row>
    <row r="3" spans="2:15" ht="21" customHeight="1">
      <c r="B3" s="153" t="s">
        <v>256</v>
      </c>
      <c r="C3" s="154"/>
      <c r="D3" s="154"/>
      <c r="E3" s="42"/>
      <c r="F3" s="42"/>
      <c r="G3" s="42"/>
      <c r="H3" s="42"/>
      <c r="I3" s="42"/>
      <c r="J3" s="42"/>
      <c r="K3" s="42"/>
      <c r="L3" s="42"/>
      <c r="M3" s="155"/>
      <c r="N3" s="58"/>
      <c r="O3" s="156"/>
    </row>
    <row r="4" spans="2:15" ht="21" customHeight="1">
      <c r="B4" s="60" t="s">
        <v>257</v>
      </c>
      <c r="C4" s="16" t="s">
        <v>48</v>
      </c>
      <c r="D4" s="17" t="s">
        <v>49</v>
      </c>
      <c r="E4" s="18" t="s">
        <v>50</v>
      </c>
      <c r="F4" s="61"/>
      <c r="G4" s="62"/>
      <c r="H4" s="19" t="s">
        <v>51</v>
      </c>
      <c r="I4" s="61"/>
      <c r="J4" s="62"/>
      <c r="K4" s="19" t="s">
        <v>51</v>
      </c>
      <c r="L4" s="61" t="s">
        <v>258</v>
      </c>
      <c r="M4" s="18" t="s">
        <v>52</v>
      </c>
      <c r="N4" s="16"/>
      <c r="O4" s="38"/>
    </row>
    <row r="5" spans="2:19" ht="21" customHeight="1" thickBot="1">
      <c r="B5" s="20" t="s">
        <v>53</v>
      </c>
      <c r="C5" s="18" t="s">
        <v>259</v>
      </c>
      <c r="D5" s="21" t="s">
        <v>54</v>
      </c>
      <c r="E5" s="63" t="s">
        <v>260</v>
      </c>
      <c r="F5" s="64" t="s">
        <v>261</v>
      </c>
      <c r="G5" s="64" t="s">
        <v>262</v>
      </c>
      <c r="H5" s="22" t="s">
        <v>55</v>
      </c>
      <c r="I5" s="64" t="s">
        <v>263</v>
      </c>
      <c r="J5" s="64" t="s">
        <v>262</v>
      </c>
      <c r="K5" s="22" t="s">
        <v>55</v>
      </c>
      <c r="L5" s="23" t="s">
        <v>55</v>
      </c>
      <c r="M5" s="63" t="s">
        <v>259</v>
      </c>
      <c r="N5" s="16"/>
      <c r="O5" s="16" t="s">
        <v>264</v>
      </c>
      <c r="P5" s="42" t="s">
        <v>265</v>
      </c>
      <c r="Q5" s="42" t="s">
        <v>266</v>
      </c>
      <c r="R5" s="15"/>
      <c r="S5" s="15"/>
    </row>
    <row r="6" spans="2:21" ht="19.5" customHeight="1">
      <c r="B6" s="143">
        <v>1</v>
      </c>
      <c r="C6" s="144" t="str">
        <f aca="true" t="shared" si="0" ref="C6:C15">M6</f>
        <v>AA1</v>
      </c>
      <c r="D6" s="145">
        <v>1</v>
      </c>
      <c r="E6" s="157" t="s">
        <v>545</v>
      </c>
      <c r="F6" s="157" t="s">
        <v>554</v>
      </c>
      <c r="G6" s="146" t="s">
        <v>653</v>
      </c>
      <c r="H6" s="146">
        <v>117</v>
      </c>
      <c r="I6" s="157" t="s">
        <v>586</v>
      </c>
      <c r="J6" s="146" t="s">
        <v>654</v>
      </c>
      <c r="K6" s="146">
        <v>115.5</v>
      </c>
      <c r="L6" s="225">
        <v>232.5</v>
      </c>
      <c r="M6" s="186" t="s">
        <v>340</v>
      </c>
      <c r="N6" s="65"/>
      <c r="O6" s="38"/>
      <c r="S6" s="24"/>
      <c r="T6" s="25"/>
      <c r="U6" s="158"/>
    </row>
    <row r="7" spans="2:21" ht="19.5" customHeight="1">
      <c r="B7" s="147">
        <v>2</v>
      </c>
      <c r="C7" s="138" t="str">
        <f t="shared" si="0"/>
        <v>AA2</v>
      </c>
      <c r="D7" s="139">
        <v>2</v>
      </c>
      <c r="E7" s="141" t="s">
        <v>543</v>
      </c>
      <c r="F7" s="141" t="s">
        <v>552</v>
      </c>
      <c r="G7" s="140" t="s">
        <v>655</v>
      </c>
      <c r="H7" s="140">
        <v>114</v>
      </c>
      <c r="I7" s="141" t="s">
        <v>581</v>
      </c>
      <c r="J7" s="140" t="s">
        <v>656</v>
      </c>
      <c r="K7" s="140">
        <v>112.5</v>
      </c>
      <c r="L7" s="226">
        <v>226.5</v>
      </c>
      <c r="M7" s="187" t="s">
        <v>341</v>
      </c>
      <c r="N7" s="65"/>
      <c r="O7" s="38"/>
      <c r="S7" s="26"/>
      <c r="T7" s="27"/>
      <c r="U7" s="28"/>
    </row>
    <row r="8" spans="2:21" ht="19.5" customHeight="1">
      <c r="B8" s="147">
        <v>3</v>
      </c>
      <c r="C8" s="138" t="str">
        <f t="shared" si="0"/>
        <v>AA3</v>
      </c>
      <c r="D8" s="139">
        <v>3</v>
      </c>
      <c r="E8" s="140" t="s">
        <v>542</v>
      </c>
      <c r="F8" s="140" t="s">
        <v>550</v>
      </c>
      <c r="G8" s="140" t="s">
        <v>657</v>
      </c>
      <c r="H8" s="140">
        <v>96</v>
      </c>
      <c r="I8" s="140" t="s">
        <v>567</v>
      </c>
      <c r="J8" s="140" t="s">
        <v>658</v>
      </c>
      <c r="K8" s="140">
        <v>96</v>
      </c>
      <c r="L8" s="226">
        <v>192</v>
      </c>
      <c r="M8" s="187" t="s">
        <v>68</v>
      </c>
      <c r="N8" s="65"/>
      <c r="O8" s="38"/>
      <c r="S8" s="26"/>
      <c r="T8" s="27"/>
      <c r="U8" s="28"/>
    </row>
    <row r="9" spans="2:21" ht="19.5" customHeight="1">
      <c r="B9" s="148">
        <v>4</v>
      </c>
      <c r="C9" s="138" t="str">
        <f t="shared" si="0"/>
        <v>AA4</v>
      </c>
      <c r="D9" s="139">
        <v>4</v>
      </c>
      <c r="E9" s="142" t="s">
        <v>548</v>
      </c>
      <c r="F9" s="142" t="s">
        <v>556</v>
      </c>
      <c r="G9" s="140" t="s">
        <v>659</v>
      </c>
      <c r="H9" s="140">
        <v>83.25</v>
      </c>
      <c r="I9" s="142" t="s">
        <v>606</v>
      </c>
      <c r="J9" s="140" t="s">
        <v>660</v>
      </c>
      <c r="K9" s="140">
        <v>83.25</v>
      </c>
      <c r="L9" s="226">
        <v>166.5</v>
      </c>
      <c r="M9" s="187" t="s">
        <v>77</v>
      </c>
      <c r="N9" s="65"/>
      <c r="O9" s="38"/>
      <c r="S9" s="26"/>
      <c r="T9" s="27"/>
      <c r="U9" s="28"/>
    </row>
    <row r="10" spans="2:21" ht="19.5" customHeight="1">
      <c r="B10" s="148">
        <v>5</v>
      </c>
      <c r="C10" s="138" t="str">
        <f t="shared" si="0"/>
        <v>AA5</v>
      </c>
      <c r="D10" s="139">
        <v>5</v>
      </c>
      <c r="E10" s="142" t="s">
        <v>547</v>
      </c>
      <c r="F10" s="142" t="s">
        <v>555</v>
      </c>
      <c r="G10" s="140" t="s">
        <v>661</v>
      </c>
      <c r="H10" s="140">
        <v>84</v>
      </c>
      <c r="I10" s="141" t="s">
        <v>603</v>
      </c>
      <c r="J10" s="140" t="s">
        <v>662</v>
      </c>
      <c r="K10" s="140">
        <v>72</v>
      </c>
      <c r="L10" s="226">
        <v>156</v>
      </c>
      <c r="M10" s="187" t="s">
        <v>165</v>
      </c>
      <c r="N10" s="65"/>
      <c r="O10" s="38"/>
      <c r="S10" s="26"/>
      <c r="T10" s="27"/>
      <c r="U10" s="28"/>
    </row>
    <row r="11" spans="2:21" ht="19.5" customHeight="1">
      <c r="B11" s="148">
        <v>6</v>
      </c>
      <c r="C11" s="138" t="str">
        <f t="shared" si="0"/>
        <v>AA6</v>
      </c>
      <c r="D11" s="139">
        <v>6</v>
      </c>
      <c r="E11" s="140" t="s">
        <v>544</v>
      </c>
      <c r="F11" s="140" t="s">
        <v>553</v>
      </c>
      <c r="G11" s="140" t="s">
        <v>663</v>
      </c>
      <c r="H11" s="140">
        <v>75</v>
      </c>
      <c r="I11" s="140" t="s">
        <v>585</v>
      </c>
      <c r="J11" s="140" t="s">
        <v>664</v>
      </c>
      <c r="K11" s="140">
        <v>75</v>
      </c>
      <c r="L11" s="226">
        <v>150</v>
      </c>
      <c r="M11" s="187" t="s">
        <v>167</v>
      </c>
      <c r="N11" s="133"/>
      <c r="O11" s="38"/>
      <c r="S11" s="26"/>
      <c r="T11" s="27"/>
      <c r="U11" s="28"/>
    </row>
    <row r="12" spans="2:21" ht="19.5" customHeight="1">
      <c r="B12" s="148">
        <v>7</v>
      </c>
      <c r="C12" s="138" t="str">
        <f t="shared" si="0"/>
        <v>AA7</v>
      </c>
      <c r="D12" s="139">
        <v>6</v>
      </c>
      <c r="E12" s="142" t="s">
        <v>541</v>
      </c>
      <c r="F12" s="141" t="s">
        <v>549</v>
      </c>
      <c r="G12" s="140" t="s">
        <v>665</v>
      </c>
      <c r="H12" s="140">
        <v>73.5</v>
      </c>
      <c r="I12" s="141" t="s">
        <v>566</v>
      </c>
      <c r="J12" s="140" t="s">
        <v>666</v>
      </c>
      <c r="K12" s="140">
        <v>73.5</v>
      </c>
      <c r="L12" s="226">
        <v>147</v>
      </c>
      <c r="M12" s="187" t="s">
        <v>166</v>
      </c>
      <c r="N12" s="133"/>
      <c r="O12" s="38"/>
      <c r="S12" s="26"/>
      <c r="T12" s="27"/>
      <c r="U12" s="28"/>
    </row>
    <row r="13" spans="2:21" ht="19.5" customHeight="1" thickBot="1">
      <c r="B13" s="149">
        <v>8</v>
      </c>
      <c r="C13" s="150" t="str">
        <f t="shared" si="0"/>
        <v>AA8</v>
      </c>
      <c r="D13" s="151">
        <v>8</v>
      </c>
      <c r="E13" s="550" t="s">
        <v>1193</v>
      </c>
      <c r="F13" s="159" t="s">
        <v>551</v>
      </c>
      <c r="G13" s="152" t="s">
        <v>667</v>
      </c>
      <c r="H13" s="152">
        <v>69</v>
      </c>
      <c r="I13" s="159" t="s">
        <v>578</v>
      </c>
      <c r="J13" s="152" t="s">
        <v>668</v>
      </c>
      <c r="K13" s="152">
        <v>69</v>
      </c>
      <c r="L13" s="227">
        <v>138</v>
      </c>
      <c r="M13" s="188" t="s">
        <v>164</v>
      </c>
      <c r="N13" s="29"/>
      <c r="O13" s="38"/>
      <c r="S13" s="30"/>
      <c r="T13" s="31"/>
      <c r="U13" s="160"/>
    </row>
    <row r="14" spans="2:15" ht="19.5" customHeight="1">
      <c r="B14" s="32">
        <v>9</v>
      </c>
      <c r="C14" s="33" t="str">
        <f t="shared" si="0"/>
        <v>A1</v>
      </c>
      <c r="D14" s="135">
        <v>9</v>
      </c>
      <c r="E14" s="161" t="s">
        <v>1187</v>
      </c>
      <c r="F14" s="161" t="s">
        <v>651</v>
      </c>
      <c r="G14" s="120" t="s">
        <v>669</v>
      </c>
      <c r="H14" s="120">
        <v>63</v>
      </c>
      <c r="I14" s="161" t="s">
        <v>652</v>
      </c>
      <c r="J14" s="120" t="s">
        <v>670</v>
      </c>
      <c r="K14" s="120">
        <v>63</v>
      </c>
      <c r="L14" s="125">
        <v>126</v>
      </c>
      <c r="M14" s="123" t="s">
        <v>344</v>
      </c>
      <c r="N14" s="29"/>
      <c r="O14" s="38"/>
    </row>
    <row r="15" spans="2:15" ht="19.5" customHeight="1">
      <c r="B15" s="35">
        <v>10</v>
      </c>
      <c r="C15" s="36" t="str">
        <f t="shared" si="0"/>
        <v>B1</v>
      </c>
      <c r="D15" s="136">
        <v>10</v>
      </c>
      <c r="E15" s="51" t="s">
        <v>1194</v>
      </c>
      <c r="F15" s="51" t="s">
        <v>1198</v>
      </c>
      <c r="G15" s="120" t="s">
        <v>671</v>
      </c>
      <c r="H15" s="120">
        <v>59.25</v>
      </c>
      <c r="I15" s="51" t="s">
        <v>594</v>
      </c>
      <c r="J15" s="120" t="s">
        <v>672</v>
      </c>
      <c r="K15" s="120">
        <v>59.25</v>
      </c>
      <c r="L15" s="126">
        <v>118.5</v>
      </c>
      <c r="M15" s="122" t="s">
        <v>345</v>
      </c>
      <c r="N15" s="65"/>
      <c r="O15" s="38"/>
    </row>
    <row r="16" spans="2:15" ht="19.5" customHeight="1">
      <c r="B16" s="35">
        <v>11</v>
      </c>
      <c r="C16" s="36" t="str">
        <f aca="true" t="shared" si="1" ref="C16:C56">M16</f>
        <v>C1</v>
      </c>
      <c r="D16" s="117">
        <v>11</v>
      </c>
      <c r="E16" s="51" t="s">
        <v>1191</v>
      </c>
      <c r="F16" s="51" t="s">
        <v>1199</v>
      </c>
      <c r="G16" s="120" t="s">
        <v>673</v>
      </c>
      <c r="H16" s="120">
        <v>57</v>
      </c>
      <c r="I16" s="69" t="s">
        <v>605</v>
      </c>
      <c r="J16" s="120" t="s">
        <v>674</v>
      </c>
      <c r="K16" s="120">
        <v>57</v>
      </c>
      <c r="L16" s="126">
        <v>114</v>
      </c>
      <c r="M16" s="122" t="s">
        <v>430</v>
      </c>
      <c r="N16" s="65"/>
      <c r="O16" s="38"/>
    </row>
    <row r="17" spans="2:15" ht="19.5" customHeight="1">
      <c r="B17" s="35">
        <v>12</v>
      </c>
      <c r="C17" s="36" t="str">
        <f t="shared" si="1"/>
        <v>D1</v>
      </c>
      <c r="D17" s="117">
        <v>12</v>
      </c>
      <c r="E17" s="51" t="s">
        <v>1195</v>
      </c>
      <c r="F17" s="51" t="s">
        <v>1200</v>
      </c>
      <c r="G17" s="120" t="s">
        <v>675</v>
      </c>
      <c r="H17" s="120">
        <v>54</v>
      </c>
      <c r="I17" s="69" t="s">
        <v>580</v>
      </c>
      <c r="J17" s="120" t="s">
        <v>676</v>
      </c>
      <c r="K17" s="120">
        <v>54</v>
      </c>
      <c r="L17" s="126">
        <v>108</v>
      </c>
      <c r="M17" s="122" t="s">
        <v>431</v>
      </c>
      <c r="N17" s="65"/>
      <c r="O17" s="38"/>
    </row>
    <row r="18" spans="2:15" ht="19.5" customHeight="1">
      <c r="B18" s="35">
        <v>13</v>
      </c>
      <c r="C18" s="36" t="str">
        <f t="shared" si="1"/>
        <v>E1</v>
      </c>
      <c r="D18" s="117">
        <v>13</v>
      </c>
      <c r="E18" s="51" t="s">
        <v>1239</v>
      </c>
      <c r="F18" s="51" t="s">
        <v>1201</v>
      </c>
      <c r="G18" s="120" t="s">
        <v>677</v>
      </c>
      <c r="H18" s="120">
        <v>51.75</v>
      </c>
      <c r="I18" s="137" t="s">
        <v>560</v>
      </c>
      <c r="J18" s="120" t="s">
        <v>678</v>
      </c>
      <c r="K18" s="120">
        <v>51</v>
      </c>
      <c r="L18" s="126">
        <v>102.75</v>
      </c>
      <c r="M18" s="122" t="s">
        <v>346</v>
      </c>
      <c r="N18" s="65"/>
      <c r="O18" s="38"/>
    </row>
    <row r="19" spans="2:15" ht="19.5" customHeight="1">
      <c r="B19" s="35">
        <v>14</v>
      </c>
      <c r="C19" s="36" t="str">
        <f t="shared" si="1"/>
        <v>F1</v>
      </c>
      <c r="D19" s="117">
        <v>14</v>
      </c>
      <c r="E19" s="51" t="s">
        <v>1240</v>
      </c>
      <c r="F19" s="51" t="s">
        <v>1202</v>
      </c>
      <c r="G19" s="120" t="s">
        <v>679</v>
      </c>
      <c r="H19" s="120">
        <v>49.5</v>
      </c>
      <c r="I19" s="137" t="s">
        <v>565</v>
      </c>
      <c r="J19" s="120" t="s">
        <v>680</v>
      </c>
      <c r="K19" s="120">
        <v>49.5</v>
      </c>
      <c r="L19" s="126">
        <v>99</v>
      </c>
      <c r="M19" s="132" t="s">
        <v>826</v>
      </c>
      <c r="N19" s="133" t="s">
        <v>745</v>
      </c>
      <c r="O19" s="38"/>
    </row>
    <row r="20" spans="2:15" ht="19.5" customHeight="1">
      <c r="B20" s="35">
        <v>15</v>
      </c>
      <c r="C20" s="36" t="str">
        <f t="shared" si="1"/>
        <v>G1</v>
      </c>
      <c r="D20" s="117">
        <v>14</v>
      </c>
      <c r="E20" s="51" t="s">
        <v>1241</v>
      </c>
      <c r="F20" s="51" t="s">
        <v>1203</v>
      </c>
      <c r="G20" s="120" t="s">
        <v>681</v>
      </c>
      <c r="H20" s="120">
        <v>49.5</v>
      </c>
      <c r="I20" s="137" t="s">
        <v>570</v>
      </c>
      <c r="J20" s="120" t="s">
        <v>682</v>
      </c>
      <c r="K20" s="120">
        <v>49.5</v>
      </c>
      <c r="L20" s="126">
        <v>99</v>
      </c>
      <c r="M20" s="132" t="s">
        <v>825</v>
      </c>
      <c r="N20" s="133" t="s">
        <v>745</v>
      </c>
      <c r="O20" s="38"/>
    </row>
    <row r="21" spans="2:15" ht="19.5" customHeight="1">
      <c r="B21" s="35">
        <v>16</v>
      </c>
      <c r="C21" s="36" t="str">
        <f t="shared" si="1"/>
        <v>H1</v>
      </c>
      <c r="D21" s="117">
        <v>16</v>
      </c>
      <c r="E21" s="51" t="s">
        <v>1242</v>
      </c>
      <c r="F21" s="51" t="s">
        <v>1204</v>
      </c>
      <c r="G21" s="120" t="s">
        <v>683</v>
      </c>
      <c r="H21" s="120">
        <v>45.75</v>
      </c>
      <c r="I21" s="51" t="s">
        <v>563</v>
      </c>
      <c r="J21" s="120" t="s">
        <v>684</v>
      </c>
      <c r="K21" s="120">
        <v>45.75</v>
      </c>
      <c r="L21" s="126">
        <v>91.5</v>
      </c>
      <c r="M21" s="122" t="s">
        <v>347</v>
      </c>
      <c r="N21" s="29"/>
      <c r="O21" s="38"/>
    </row>
    <row r="22" spans="2:15" ht="19.5" customHeight="1">
      <c r="B22" s="35">
        <v>17</v>
      </c>
      <c r="C22" s="36" t="str">
        <f t="shared" si="1"/>
        <v>H2</v>
      </c>
      <c r="D22" s="117">
        <v>17</v>
      </c>
      <c r="E22" s="51" t="s">
        <v>1243</v>
      </c>
      <c r="F22" s="51" t="s">
        <v>1205</v>
      </c>
      <c r="G22" s="120" t="s">
        <v>685</v>
      </c>
      <c r="H22" s="120">
        <v>42</v>
      </c>
      <c r="I22" s="137" t="s">
        <v>582</v>
      </c>
      <c r="J22" s="120" t="s">
        <v>686</v>
      </c>
      <c r="K22" s="120">
        <v>46.5</v>
      </c>
      <c r="L22" s="126">
        <v>88.5</v>
      </c>
      <c r="M22" s="122" t="s">
        <v>348</v>
      </c>
      <c r="N22" s="29"/>
      <c r="O22" s="38"/>
    </row>
    <row r="23" spans="2:15" ht="19.5" customHeight="1">
      <c r="B23" s="35">
        <v>18</v>
      </c>
      <c r="C23" s="36" t="str">
        <f t="shared" si="1"/>
        <v>G2</v>
      </c>
      <c r="D23" s="117">
        <v>18</v>
      </c>
      <c r="E23" s="51" t="s">
        <v>1244</v>
      </c>
      <c r="F23" s="51" t="s">
        <v>1197</v>
      </c>
      <c r="G23" s="120" t="s">
        <v>687</v>
      </c>
      <c r="H23" s="120">
        <v>13.5</v>
      </c>
      <c r="I23" s="69" t="s">
        <v>559</v>
      </c>
      <c r="J23" s="120" t="s">
        <v>688</v>
      </c>
      <c r="K23" s="120">
        <v>73.5</v>
      </c>
      <c r="L23" s="126">
        <v>87</v>
      </c>
      <c r="M23" s="122" t="s">
        <v>349</v>
      </c>
      <c r="N23" s="29"/>
      <c r="O23" s="38"/>
    </row>
    <row r="24" spans="2:15" ht="19.5" customHeight="1">
      <c r="B24" s="35">
        <v>19</v>
      </c>
      <c r="C24" s="36" t="str">
        <f t="shared" si="1"/>
        <v>F2</v>
      </c>
      <c r="D24" s="117">
        <v>19</v>
      </c>
      <c r="E24" s="51" t="s">
        <v>1196</v>
      </c>
      <c r="F24" s="51" t="s">
        <v>1206</v>
      </c>
      <c r="G24" s="120" t="s">
        <v>689</v>
      </c>
      <c r="H24" s="120">
        <v>41</v>
      </c>
      <c r="I24" s="137" t="s">
        <v>574</v>
      </c>
      <c r="J24" s="120" t="s">
        <v>690</v>
      </c>
      <c r="K24" s="120">
        <v>41</v>
      </c>
      <c r="L24" s="126">
        <v>82</v>
      </c>
      <c r="M24" s="122" t="s">
        <v>350</v>
      </c>
      <c r="N24" s="29"/>
      <c r="O24" s="38"/>
    </row>
    <row r="25" spans="2:15" ht="19.5" customHeight="1">
      <c r="B25" s="35">
        <v>20</v>
      </c>
      <c r="C25" s="36" t="str">
        <f t="shared" si="1"/>
        <v>E2</v>
      </c>
      <c r="D25" s="117">
        <v>20</v>
      </c>
      <c r="E25" s="51" t="s">
        <v>1245</v>
      </c>
      <c r="F25" s="51" t="s">
        <v>1207</v>
      </c>
      <c r="G25" s="120" t="s">
        <v>691</v>
      </c>
      <c r="H25" s="120">
        <v>39</v>
      </c>
      <c r="I25" s="137" t="s">
        <v>591</v>
      </c>
      <c r="J25" s="120" t="s">
        <v>692</v>
      </c>
      <c r="K25" s="120">
        <v>39</v>
      </c>
      <c r="L25" s="126">
        <v>78</v>
      </c>
      <c r="M25" s="122" t="s">
        <v>351</v>
      </c>
      <c r="N25" s="29"/>
      <c r="O25" s="38"/>
    </row>
    <row r="26" spans="2:15" ht="19.5" customHeight="1">
      <c r="B26" s="35">
        <v>21</v>
      </c>
      <c r="C26" s="36" t="str">
        <f t="shared" si="1"/>
        <v>D2</v>
      </c>
      <c r="D26" s="117">
        <v>21</v>
      </c>
      <c r="E26" s="51" t="s">
        <v>1246</v>
      </c>
      <c r="F26" s="51" t="s">
        <v>1208</v>
      </c>
      <c r="G26" s="120" t="s">
        <v>693</v>
      </c>
      <c r="H26" s="120">
        <v>6.75</v>
      </c>
      <c r="I26" s="137" t="s">
        <v>602</v>
      </c>
      <c r="J26" s="120" t="s">
        <v>694</v>
      </c>
      <c r="K26" s="120">
        <v>63.75</v>
      </c>
      <c r="L26" s="126">
        <v>70.5</v>
      </c>
      <c r="M26" s="122" t="s">
        <v>352</v>
      </c>
      <c r="N26" s="29"/>
      <c r="O26" s="38"/>
    </row>
    <row r="27" spans="2:15" ht="19.5" customHeight="1">
      <c r="B27" s="35">
        <v>22</v>
      </c>
      <c r="C27" s="36" t="str">
        <f t="shared" si="1"/>
        <v>C2</v>
      </c>
      <c r="D27" s="117">
        <v>22</v>
      </c>
      <c r="E27" s="51" t="s">
        <v>1247</v>
      </c>
      <c r="F27" s="51" t="s">
        <v>1209</v>
      </c>
      <c r="G27" s="120" t="s">
        <v>695</v>
      </c>
      <c r="H27" s="120">
        <v>24</v>
      </c>
      <c r="I27" s="51" t="s">
        <v>587</v>
      </c>
      <c r="J27" s="120" t="s">
        <v>696</v>
      </c>
      <c r="K27" s="120">
        <v>37.5</v>
      </c>
      <c r="L27" s="126">
        <v>61.5</v>
      </c>
      <c r="M27" s="122" t="s">
        <v>353</v>
      </c>
      <c r="N27" s="29"/>
      <c r="O27" s="38"/>
    </row>
    <row r="28" spans="2:15" ht="19.5" customHeight="1">
      <c r="B28" s="35">
        <v>23</v>
      </c>
      <c r="C28" s="36" t="str">
        <f t="shared" si="1"/>
        <v>B2</v>
      </c>
      <c r="D28" s="117">
        <v>23</v>
      </c>
      <c r="E28" s="51" t="s">
        <v>1248</v>
      </c>
      <c r="F28" s="51" t="s">
        <v>1210</v>
      </c>
      <c r="G28" s="120" t="s">
        <v>697</v>
      </c>
      <c r="H28" s="120">
        <v>27.75</v>
      </c>
      <c r="I28" s="51" t="s">
        <v>573</v>
      </c>
      <c r="J28" s="120" t="s">
        <v>698</v>
      </c>
      <c r="K28" s="120">
        <v>27</v>
      </c>
      <c r="L28" s="126">
        <v>54.75</v>
      </c>
      <c r="M28" s="122" t="s">
        <v>354</v>
      </c>
      <c r="N28" s="29"/>
      <c r="O28" s="38"/>
    </row>
    <row r="29" spans="2:15" ht="19.5" customHeight="1">
      <c r="B29" s="35">
        <v>24</v>
      </c>
      <c r="C29" s="36" t="str">
        <f t="shared" si="1"/>
        <v>A2</v>
      </c>
      <c r="D29" s="117">
        <v>24</v>
      </c>
      <c r="E29" s="51" t="s">
        <v>1158</v>
      </c>
      <c r="F29" s="51" t="s">
        <v>1211</v>
      </c>
      <c r="G29" s="120" t="s">
        <v>699</v>
      </c>
      <c r="H29" s="120">
        <v>27</v>
      </c>
      <c r="I29" s="137" t="s">
        <v>600</v>
      </c>
      <c r="J29" s="120" t="s">
        <v>700</v>
      </c>
      <c r="K29" s="120">
        <v>27</v>
      </c>
      <c r="L29" s="126">
        <v>54</v>
      </c>
      <c r="M29" s="122" t="s">
        <v>355</v>
      </c>
      <c r="N29" s="29"/>
      <c r="O29" s="38"/>
    </row>
    <row r="30" spans="2:15" ht="19.5" customHeight="1">
      <c r="B30" s="35">
        <v>25</v>
      </c>
      <c r="C30" s="36" t="str">
        <f t="shared" si="1"/>
        <v>A3</v>
      </c>
      <c r="D30" s="117">
        <v>25</v>
      </c>
      <c r="E30" s="51" t="s">
        <v>1249</v>
      </c>
      <c r="F30" s="51" t="s">
        <v>1212</v>
      </c>
      <c r="G30" s="120" t="s">
        <v>701</v>
      </c>
      <c r="H30" s="120">
        <v>28.25</v>
      </c>
      <c r="I30" s="51" t="s">
        <v>598</v>
      </c>
      <c r="J30" s="120" t="s">
        <v>702</v>
      </c>
      <c r="K30" s="120">
        <v>20.25</v>
      </c>
      <c r="L30" s="126">
        <v>48.5</v>
      </c>
      <c r="M30" s="123" t="s">
        <v>356</v>
      </c>
      <c r="N30" s="29"/>
      <c r="O30" s="38"/>
    </row>
    <row r="31" spans="2:15" ht="19.5" customHeight="1">
      <c r="B31" s="35">
        <v>26</v>
      </c>
      <c r="C31" s="36" t="str">
        <f t="shared" si="1"/>
        <v>B3</v>
      </c>
      <c r="D31" s="117">
        <v>26</v>
      </c>
      <c r="E31" s="51" t="s">
        <v>1250</v>
      </c>
      <c r="F31" s="51" t="s">
        <v>1213</v>
      </c>
      <c r="G31" s="120" t="s">
        <v>703</v>
      </c>
      <c r="H31" s="120">
        <v>24</v>
      </c>
      <c r="I31" s="51" t="s">
        <v>579</v>
      </c>
      <c r="J31" s="120" t="s">
        <v>704</v>
      </c>
      <c r="K31" s="120">
        <v>24</v>
      </c>
      <c r="L31" s="126">
        <v>48</v>
      </c>
      <c r="M31" s="122" t="s">
        <v>357</v>
      </c>
      <c r="N31" s="29"/>
      <c r="O31" s="38"/>
    </row>
    <row r="32" spans="2:15" ht="19.5" customHeight="1">
      <c r="B32" s="35">
        <v>27</v>
      </c>
      <c r="C32" s="36" t="str">
        <f t="shared" si="1"/>
        <v>C3</v>
      </c>
      <c r="D32" s="117">
        <v>27</v>
      </c>
      <c r="E32" s="51" t="s">
        <v>1251</v>
      </c>
      <c r="F32" s="51" t="s">
        <v>1214</v>
      </c>
      <c r="G32" s="120" t="s">
        <v>705</v>
      </c>
      <c r="H32" s="120">
        <v>19.5</v>
      </c>
      <c r="I32" s="137" t="s">
        <v>592</v>
      </c>
      <c r="J32" s="120" t="s">
        <v>706</v>
      </c>
      <c r="K32" s="120">
        <v>24</v>
      </c>
      <c r="L32" s="126">
        <v>43.5</v>
      </c>
      <c r="M32" s="123" t="s">
        <v>358</v>
      </c>
      <c r="N32" s="29"/>
      <c r="O32" s="38"/>
    </row>
    <row r="33" spans="2:15" ht="19.5" customHeight="1">
      <c r="B33" s="35">
        <v>28</v>
      </c>
      <c r="C33" s="36" t="str">
        <f t="shared" si="1"/>
        <v>D3</v>
      </c>
      <c r="D33" s="117">
        <v>28</v>
      </c>
      <c r="E33" s="51" t="s">
        <v>1252</v>
      </c>
      <c r="F33" s="51" t="s">
        <v>1215</v>
      </c>
      <c r="G33" s="120" t="s">
        <v>707</v>
      </c>
      <c r="H33" s="120">
        <v>21</v>
      </c>
      <c r="I33" s="69" t="s">
        <v>564</v>
      </c>
      <c r="J33" s="120" t="s">
        <v>708</v>
      </c>
      <c r="K33" s="120">
        <v>21</v>
      </c>
      <c r="L33" s="126">
        <v>42</v>
      </c>
      <c r="M33" s="122" t="s">
        <v>359</v>
      </c>
      <c r="N33" s="29"/>
      <c r="O33" s="38"/>
    </row>
    <row r="34" spans="2:15" ht="19.5" customHeight="1">
      <c r="B34" s="35">
        <v>29</v>
      </c>
      <c r="C34" s="36" t="str">
        <f t="shared" si="1"/>
        <v>E3</v>
      </c>
      <c r="D34" s="117">
        <v>29</v>
      </c>
      <c r="E34" s="51" t="s">
        <v>1253</v>
      </c>
      <c r="F34" s="51" t="s">
        <v>1216</v>
      </c>
      <c r="G34" s="120" t="s">
        <v>709</v>
      </c>
      <c r="H34" s="120">
        <v>23.5</v>
      </c>
      <c r="I34" s="137" t="s">
        <v>597</v>
      </c>
      <c r="J34" s="120" t="s">
        <v>710</v>
      </c>
      <c r="K34" s="120">
        <v>15</v>
      </c>
      <c r="L34" s="126">
        <v>38.5</v>
      </c>
      <c r="M34" s="122" t="s">
        <v>360</v>
      </c>
      <c r="N34" s="29"/>
      <c r="O34" s="38"/>
    </row>
    <row r="35" spans="2:21" ht="19.5" customHeight="1">
      <c r="B35" s="35">
        <v>30</v>
      </c>
      <c r="C35" s="36" t="str">
        <f t="shared" si="1"/>
        <v>F3</v>
      </c>
      <c r="D35" s="117">
        <v>30</v>
      </c>
      <c r="E35" s="51" t="s">
        <v>1254</v>
      </c>
      <c r="F35" s="51" t="s">
        <v>1217</v>
      </c>
      <c r="G35" s="120" t="s">
        <v>711</v>
      </c>
      <c r="H35" s="120">
        <v>18.75</v>
      </c>
      <c r="I35" s="137" t="s">
        <v>569</v>
      </c>
      <c r="J35" s="120" t="s">
        <v>712</v>
      </c>
      <c r="K35" s="120">
        <v>18.75</v>
      </c>
      <c r="L35" s="126">
        <v>37.5</v>
      </c>
      <c r="M35" s="122" t="s">
        <v>361</v>
      </c>
      <c r="N35" s="29"/>
      <c r="O35" s="38"/>
      <c r="U35" s="162"/>
    </row>
    <row r="36" spans="2:15" ht="19.5" customHeight="1">
      <c r="B36" s="35">
        <v>31</v>
      </c>
      <c r="C36" s="36" t="str">
        <f t="shared" si="1"/>
        <v>H3</v>
      </c>
      <c r="D36" s="117">
        <v>31</v>
      </c>
      <c r="E36" s="51" t="s">
        <v>1255</v>
      </c>
      <c r="F36" s="51" t="s">
        <v>1218</v>
      </c>
      <c r="G36" s="120" t="s">
        <v>713</v>
      </c>
      <c r="H36" s="120">
        <v>18</v>
      </c>
      <c r="I36" s="51" t="s">
        <v>558</v>
      </c>
      <c r="J36" s="120" t="s">
        <v>714</v>
      </c>
      <c r="K36" s="120">
        <v>18</v>
      </c>
      <c r="L36" s="126">
        <v>36</v>
      </c>
      <c r="M36" s="132" t="s">
        <v>363</v>
      </c>
      <c r="N36" s="133" t="s">
        <v>746</v>
      </c>
      <c r="O36" s="38"/>
    </row>
    <row r="37" spans="2:15" ht="19.5" customHeight="1">
      <c r="B37" s="35">
        <v>32</v>
      </c>
      <c r="C37" s="36" t="str">
        <f t="shared" si="1"/>
        <v>G3</v>
      </c>
      <c r="D37" s="117">
        <v>31</v>
      </c>
      <c r="E37" s="51" t="s">
        <v>1256</v>
      </c>
      <c r="F37" s="51" t="s">
        <v>1219</v>
      </c>
      <c r="G37" s="120" t="s">
        <v>715</v>
      </c>
      <c r="H37" s="120">
        <v>18</v>
      </c>
      <c r="I37" s="51" t="s">
        <v>576</v>
      </c>
      <c r="J37" s="120" t="s">
        <v>716</v>
      </c>
      <c r="K37" s="120">
        <v>18</v>
      </c>
      <c r="L37" s="126">
        <v>36</v>
      </c>
      <c r="M37" s="132" t="s">
        <v>362</v>
      </c>
      <c r="N37" s="133" t="s">
        <v>746</v>
      </c>
      <c r="O37" s="38"/>
    </row>
    <row r="38" spans="2:15" ht="19.5" customHeight="1">
      <c r="B38" s="35">
        <v>33</v>
      </c>
      <c r="C38" s="36" t="s">
        <v>1036</v>
      </c>
      <c r="D38" s="117">
        <v>33</v>
      </c>
      <c r="E38" s="51" t="s">
        <v>1257</v>
      </c>
      <c r="F38" s="51" t="s">
        <v>1220</v>
      </c>
      <c r="G38" s="120" t="s">
        <v>717</v>
      </c>
      <c r="H38" s="120">
        <v>0</v>
      </c>
      <c r="I38" s="137" t="s">
        <v>562</v>
      </c>
      <c r="J38" s="120" t="s">
        <v>718</v>
      </c>
      <c r="K38" s="120">
        <v>30.75</v>
      </c>
      <c r="L38" s="126">
        <v>30.75</v>
      </c>
      <c r="M38" s="122" t="s">
        <v>364</v>
      </c>
      <c r="N38" s="164"/>
      <c r="O38" s="38"/>
    </row>
    <row r="39" spans="2:15" ht="19.5" customHeight="1">
      <c r="B39" s="35">
        <v>34</v>
      </c>
      <c r="C39" s="36" t="str">
        <f t="shared" si="1"/>
        <v>SEED#34</v>
      </c>
      <c r="D39" s="117">
        <v>34</v>
      </c>
      <c r="E39" s="51" t="s">
        <v>1258</v>
      </c>
      <c r="F39" s="51" t="s">
        <v>1221</v>
      </c>
      <c r="G39" s="120" t="s">
        <v>719</v>
      </c>
      <c r="H39" s="120">
        <v>6</v>
      </c>
      <c r="I39" s="137" t="s">
        <v>572</v>
      </c>
      <c r="J39" s="120" t="s">
        <v>720</v>
      </c>
      <c r="K39" s="120">
        <v>22.5</v>
      </c>
      <c r="L39" s="126">
        <v>28.5</v>
      </c>
      <c r="M39" s="122" t="s">
        <v>365</v>
      </c>
      <c r="N39" s="29"/>
      <c r="O39" s="38"/>
    </row>
    <row r="40" spans="2:15" ht="19.5" customHeight="1">
      <c r="B40" s="35">
        <v>35</v>
      </c>
      <c r="C40" s="36" t="str">
        <f t="shared" si="1"/>
        <v>SEED#35</v>
      </c>
      <c r="D40" s="117">
        <v>35</v>
      </c>
      <c r="E40" s="51" t="s">
        <v>1259</v>
      </c>
      <c r="F40" s="51" t="s">
        <v>1222</v>
      </c>
      <c r="G40" s="120" t="s">
        <v>721</v>
      </c>
      <c r="H40" s="120">
        <v>24</v>
      </c>
      <c r="I40" s="228" t="s">
        <v>784</v>
      </c>
      <c r="J40" s="178" t="s">
        <v>102</v>
      </c>
      <c r="K40" s="120">
        <v>0</v>
      </c>
      <c r="L40" s="126">
        <v>24</v>
      </c>
      <c r="M40" s="122" t="s">
        <v>366</v>
      </c>
      <c r="N40" s="29"/>
      <c r="O40" s="38"/>
    </row>
    <row r="41" spans="2:15" ht="19.5" customHeight="1">
      <c r="B41" s="35">
        <v>36</v>
      </c>
      <c r="C41" s="36" t="s">
        <v>1039</v>
      </c>
      <c r="D41" s="117">
        <v>36</v>
      </c>
      <c r="E41" s="51" t="s">
        <v>1260</v>
      </c>
      <c r="F41" s="51" t="s">
        <v>1223</v>
      </c>
      <c r="G41" s="120" t="s">
        <v>722</v>
      </c>
      <c r="H41" s="120">
        <v>10</v>
      </c>
      <c r="I41" s="51" t="s">
        <v>577</v>
      </c>
      <c r="J41" s="120" t="s">
        <v>723</v>
      </c>
      <c r="K41" s="120">
        <v>13.5</v>
      </c>
      <c r="L41" s="126">
        <v>23.5</v>
      </c>
      <c r="M41" s="122" t="s">
        <v>367</v>
      </c>
      <c r="N41" s="29"/>
      <c r="O41" s="38"/>
    </row>
    <row r="42" spans="2:15" ht="19.5" customHeight="1">
      <c r="B42" s="35">
        <v>37</v>
      </c>
      <c r="C42" s="36" t="str">
        <f t="shared" si="1"/>
        <v>SEED#37</v>
      </c>
      <c r="D42" s="117">
        <v>37</v>
      </c>
      <c r="E42" s="51" t="s">
        <v>1261</v>
      </c>
      <c r="F42" s="51" t="s">
        <v>1224</v>
      </c>
      <c r="G42" s="120" t="s">
        <v>724</v>
      </c>
      <c r="H42" s="120">
        <v>9</v>
      </c>
      <c r="I42" s="51" t="s">
        <v>589</v>
      </c>
      <c r="J42" s="120" t="s">
        <v>725</v>
      </c>
      <c r="K42" s="120">
        <v>9</v>
      </c>
      <c r="L42" s="126">
        <v>18</v>
      </c>
      <c r="M42" s="122" t="s">
        <v>112</v>
      </c>
      <c r="N42" s="29"/>
      <c r="O42" s="38"/>
    </row>
    <row r="43" spans="2:15" ht="18.75">
      <c r="B43" s="35">
        <v>38</v>
      </c>
      <c r="C43" s="36" t="str">
        <f t="shared" si="1"/>
        <v>SEED#38</v>
      </c>
      <c r="D43" s="117">
        <v>38</v>
      </c>
      <c r="E43" s="51" t="s">
        <v>1065</v>
      </c>
      <c r="F43" s="51" t="s">
        <v>1225</v>
      </c>
      <c r="G43" s="120" t="s">
        <v>726</v>
      </c>
      <c r="H43" s="120">
        <v>6</v>
      </c>
      <c r="I43" s="137" t="s">
        <v>561</v>
      </c>
      <c r="J43" s="120" t="s">
        <v>727</v>
      </c>
      <c r="K43" s="120">
        <v>6</v>
      </c>
      <c r="L43" s="126">
        <v>12</v>
      </c>
      <c r="M43" s="122" t="s">
        <v>113</v>
      </c>
      <c r="N43" s="29"/>
      <c r="O43" s="38"/>
    </row>
    <row r="44" spans="2:15" ht="18.75">
      <c r="B44" s="35">
        <v>39</v>
      </c>
      <c r="C44" s="36" t="str">
        <f t="shared" si="1"/>
        <v>SEED#39</v>
      </c>
      <c r="D44" s="117">
        <v>39</v>
      </c>
      <c r="E44" s="51" t="s">
        <v>1262</v>
      </c>
      <c r="F44" s="51" t="s">
        <v>1226</v>
      </c>
      <c r="G44" s="120" t="s">
        <v>728</v>
      </c>
      <c r="H44" s="120">
        <v>9</v>
      </c>
      <c r="I44" s="137" t="s">
        <v>588</v>
      </c>
      <c r="J44" s="120" t="s">
        <v>729</v>
      </c>
      <c r="K44" s="120">
        <v>0</v>
      </c>
      <c r="L44" s="126">
        <v>9</v>
      </c>
      <c r="M44" s="122" t="s">
        <v>114</v>
      </c>
      <c r="N44" s="29"/>
      <c r="O44" s="38"/>
    </row>
    <row r="45" spans="2:15" ht="18.75">
      <c r="B45" s="35">
        <v>40</v>
      </c>
      <c r="C45" s="36" t="s">
        <v>1037</v>
      </c>
      <c r="D45" s="117">
        <v>40</v>
      </c>
      <c r="E45" s="51" t="s">
        <v>1263</v>
      </c>
      <c r="F45" s="51" t="s">
        <v>1227</v>
      </c>
      <c r="G45" s="120" t="s">
        <v>730</v>
      </c>
      <c r="H45" s="120">
        <v>6.75</v>
      </c>
      <c r="I45" s="137" t="s">
        <v>575</v>
      </c>
      <c r="J45" s="120" t="s">
        <v>731</v>
      </c>
      <c r="K45" s="120">
        <v>0</v>
      </c>
      <c r="L45" s="126">
        <v>6.75</v>
      </c>
      <c r="M45" s="122" t="s">
        <v>115</v>
      </c>
      <c r="N45" s="29"/>
      <c r="O45" s="38"/>
    </row>
    <row r="46" spans="2:15" ht="18.75">
      <c r="B46" s="35">
        <v>41</v>
      </c>
      <c r="C46" s="36" t="s">
        <v>1042</v>
      </c>
      <c r="D46" s="117">
        <v>41</v>
      </c>
      <c r="E46" s="51" t="s">
        <v>1264</v>
      </c>
      <c r="F46" s="51" t="s">
        <v>1228</v>
      </c>
      <c r="G46" s="120" t="s">
        <v>732</v>
      </c>
      <c r="H46" s="120">
        <v>0</v>
      </c>
      <c r="I46" s="137" t="s">
        <v>571</v>
      </c>
      <c r="J46" s="120" t="s">
        <v>733</v>
      </c>
      <c r="K46" s="120">
        <v>6</v>
      </c>
      <c r="L46" s="126">
        <v>6</v>
      </c>
      <c r="M46" s="132" t="s">
        <v>837</v>
      </c>
      <c r="N46" s="29" t="s">
        <v>747</v>
      </c>
      <c r="O46" s="38"/>
    </row>
    <row r="47" spans="2:15" ht="18.75">
      <c r="B47" s="35">
        <v>42</v>
      </c>
      <c r="C47" s="36" t="str">
        <f t="shared" si="1"/>
        <v>SEED#41</v>
      </c>
      <c r="D47" s="117">
        <v>41</v>
      </c>
      <c r="E47" s="51" t="s">
        <v>1265</v>
      </c>
      <c r="F47" s="51" t="s">
        <v>1229</v>
      </c>
      <c r="G47" s="120" t="s">
        <v>734</v>
      </c>
      <c r="H47" s="120">
        <v>6</v>
      </c>
      <c r="I47" s="137" t="s">
        <v>599</v>
      </c>
      <c r="J47" s="178" t="s">
        <v>102</v>
      </c>
      <c r="K47" s="120">
        <v>0</v>
      </c>
      <c r="L47" s="126">
        <v>6</v>
      </c>
      <c r="M47" s="132" t="s">
        <v>838</v>
      </c>
      <c r="N47" s="29" t="s">
        <v>747</v>
      </c>
      <c r="O47" s="38"/>
    </row>
    <row r="48" spans="2:15" ht="18.75">
      <c r="B48" s="35">
        <v>43</v>
      </c>
      <c r="C48" s="36" t="s">
        <v>1041</v>
      </c>
      <c r="D48" s="117">
        <v>43</v>
      </c>
      <c r="E48" s="51" t="s">
        <v>1266</v>
      </c>
      <c r="F48" s="51" t="s">
        <v>1230</v>
      </c>
      <c r="G48" s="120" t="s">
        <v>735</v>
      </c>
      <c r="H48" s="120">
        <v>5</v>
      </c>
      <c r="I48" s="51" t="s">
        <v>604</v>
      </c>
      <c r="J48" s="178" t="s">
        <v>102</v>
      </c>
      <c r="K48" s="120">
        <v>0</v>
      </c>
      <c r="L48" s="126">
        <v>5</v>
      </c>
      <c r="M48" s="122" t="s">
        <v>432</v>
      </c>
      <c r="N48" s="29"/>
      <c r="O48" s="38"/>
    </row>
    <row r="49" spans="2:15" ht="18.75">
      <c r="B49" s="35">
        <v>44</v>
      </c>
      <c r="C49" s="36" t="str">
        <f t="shared" si="1"/>
        <v>SEED#46</v>
      </c>
      <c r="D49" s="117">
        <v>44</v>
      </c>
      <c r="E49" s="51" t="s">
        <v>1267</v>
      </c>
      <c r="F49" s="51" t="s">
        <v>1231</v>
      </c>
      <c r="G49" s="120" t="s">
        <v>736</v>
      </c>
      <c r="H49" s="120">
        <v>0</v>
      </c>
      <c r="I49" s="51" t="s">
        <v>557</v>
      </c>
      <c r="J49" s="120" t="s">
        <v>737</v>
      </c>
      <c r="K49" s="120">
        <v>0</v>
      </c>
      <c r="L49" s="126">
        <v>0</v>
      </c>
      <c r="M49" s="132" t="s">
        <v>839</v>
      </c>
      <c r="N49" s="29" t="s">
        <v>748</v>
      </c>
      <c r="O49" s="38"/>
    </row>
    <row r="50" spans="2:15" ht="18.75">
      <c r="B50" s="35">
        <v>45</v>
      </c>
      <c r="C50" s="36" t="s">
        <v>1040</v>
      </c>
      <c r="D50" s="117">
        <v>45</v>
      </c>
      <c r="E50" s="51" t="s">
        <v>1268</v>
      </c>
      <c r="F50" s="51" t="s">
        <v>1232</v>
      </c>
      <c r="G50" s="120" t="s">
        <v>738</v>
      </c>
      <c r="H50" s="120">
        <v>0</v>
      </c>
      <c r="I50" s="137" t="s">
        <v>568</v>
      </c>
      <c r="J50" s="120" t="s">
        <v>739</v>
      </c>
      <c r="K50" s="120">
        <v>0</v>
      </c>
      <c r="L50" s="126">
        <v>0</v>
      </c>
      <c r="M50" s="132" t="s">
        <v>834</v>
      </c>
      <c r="N50" s="29" t="s">
        <v>748</v>
      </c>
      <c r="O50" s="38"/>
    </row>
    <row r="51" spans="2:15" ht="18.75">
      <c r="B51" s="35">
        <v>46</v>
      </c>
      <c r="C51" s="36" t="s">
        <v>1038</v>
      </c>
      <c r="D51" s="117">
        <v>46</v>
      </c>
      <c r="E51" s="51" t="s">
        <v>1269</v>
      </c>
      <c r="F51" s="51" t="s">
        <v>783</v>
      </c>
      <c r="G51" s="178" t="s">
        <v>102</v>
      </c>
      <c r="H51" s="120">
        <v>0</v>
      </c>
      <c r="I51" s="51" t="s">
        <v>583</v>
      </c>
      <c r="J51" s="178" t="s">
        <v>102</v>
      </c>
      <c r="K51" s="120">
        <v>0</v>
      </c>
      <c r="L51" s="126">
        <v>0</v>
      </c>
      <c r="M51" s="132" t="s">
        <v>840</v>
      </c>
      <c r="N51" s="29" t="s">
        <v>748</v>
      </c>
      <c r="O51" s="38"/>
    </row>
    <row r="52" spans="2:15" ht="18.75">
      <c r="B52" s="35">
        <v>47</v>
      </c>
      <c r="C52" s="36" t="str">
        <f t="shared" si="1"/>
        <v>SEED#48</v>
      </c>
      <c r="D52" s="117">
        <v>47</v>
      </c>
      <c r="E52" s="51" t="s">
        <v>1270</v>
      </c>
      <c r="F52" s="51" t="s">
        <v>1233</v>
      </c>
      <c r="G52" s="178" t="s">
        <v>102</v>
      </c>
      <c r="H52" s="120">
        <v>0</v>
      </c>
      <c r="I52" s="51" t="s">
        <v>584</v>
      </c>
      <c r="J52" s="178" t="s">
        <v>102</v>
      </c>
      <c r="K52" s="120">
        <v>0</v>
      </c>
      <c r="L52" s="126">
        <v>0</v>
      </c>
      <c r="M52" s="132" t="s">
        <v>434</v>
      </c>
      <c r="N52" s="29" t="s">
        <v>748</v>
      </c>
      <c r="O52" s="38"/>
    </row>
    <row r="53" spans="2:15" ht="18.75">
      <c r="B53" s="35">
        <v>48</v>
      </c>
      <c r="C53" s="36" t="str">
        <f t="shared" si="1"/>
        <v>SEED#45</v>
      </c>
      <c r="D53" s="117">
        <v>48</v>
      </c>
      <c r="E53" s="51" t="s">
        <v>1271</v>
      </c>
      <c r="F53" s="51" t="s">
        <v>1234</v>
      </c>
      <c r="G53" s="178" t="s">
        <v>102</v>
      </c>
      <c r="H53" s="120">
        <v>0</v>
      </c>
      <c r="I53" s="163" t="s">
        <v>590</v>
      </c>
      <c r="J53" s="178" t="s">
        <v>102</v>
      </c>
      <c r="K53" s="120">
        <v>0</v>
      </c>
      <c r="L53" s="126">
        <v>0</v>
      </c>
      <c r="M53" s="132" t="s">
        <v>841</v>
      </c>
      <c r="N53" s="29" t="s">
        <v>748</v>
      </c>
      <c r="O53" s="38"/>
    </row>
    <row r="54" spans="2:15" ht="18.75">
      <c r="B54" s="35">
        <v>49</v>
      </c>
      <c r="C54" s="36" t="str">
        <f t="shared" si="1"/>
        <v>SEED#49</v>
      </c>
      <c r="D54" s="117">
        <v>49</v>
      </c>
      <c r="E54" s="51" t="s">
        <v>1272</v>
      </c>
      <c r="F54" s="51" t="s">
        <v>1235</v>
      </c>
      <c r="G54" s="178" t="s">
        <v>102</v>
      </c>
      <c r="H54" s="120">
        <v>0</v>
      </c>
      <c r="I54" s="37" t="s">
        <v>593</v>
      </c>
      <c r="J54" s="178" t="s">
        <v>102</v>
      </c>
      <c r="K54" s="120">
        <v>0</v>
      </c>
      <c r="L54" s="126">
        <v>0</v>
      </c>
      <c r="M54" s="132" t="s">
        <v>433</v>
      </c>
      <c r="N54" s="29" t="s">
        <v>748</v>
      </c>
      <c r="O54" s="38"/>
    </row>
    <row r="55" spans="2:15" ht="19.5">
      <c r="B55" s="35">
        <v>50</v>
      </c>
      <c r="C55" s="36" t="str">
        <f t="shared" si="1"/>
        <v>SEED#47</v>
      </c>
      <c r="D55" s="117">
        <v>50</v>
      </c>
      <c r="E55" s="51" t="s">
        <v>1067</v>
      </c>
      <c r="F55" s="51" t="s">
        <v>1236</v>
      </c>
      <c r="G55" s="120" t="s">
        <v>740</v>
      </c>
      <c r="H55" s="120">
        <v>0</v>
      </c>
      <c r="I55" s="38" t="s">
        <v>595</v>
      </c>
      <c r="J55" s="178" t="s">
        <v>102</v>
      </c>
      <c r="K55" s="120">
        <v>0</v>
      </c>
      <c r="L55" s="126">
        <v>0</v>
      </c>
      <c r="M55" s="132" t="s">
        <v>842</v>
      </c>
      <c r="N55" s="29" t="s">
        <v>748</v>
      </c>
      <c r="O55" s="38"/>
    </row>
    <row r="56" spans="2:15" ht="18.75">
      <c r="B56" s="35">
        <v>51</v>
      </c>
      <c r="C56" s="36" t="str">
        <f t="shared" si="1"/>
        <v>SEED#52</v>
      </c>
      <c r="D56" s="117">
        <v>51</v>
      </c>
      <c r="E56" s="51" t="s">
        <v>1060</v>
      </c>
      <c r="F56" s="51" t="s">
        <v>1237</v>
      </c>
      <c r="G56" s="120" t="s">
        <v>741</v>
      </c>
      <c r="H56" s="120">
        <v>0</v>
      </c>
      <c r="I56" s="36" t="s">
        <v>596</v>
      </c>
      <c r="J56" s="120" t="s">
        <v>742</v>
      </c>
      <c r="K56" s="120">
        <v>0</v>
      </c>
      <c r="L56" s="126">
        <v>0</v>
      </c>
      <c r="M56" s="132" t="s">
        <v>835</v>
      </c>
      <c r="N56" s="29" t="s">
        <v>748</v>
      </c>
      <c r="O56" s="38"/>
    </row>
    <row r="57" spans="2:15" ht="18.75">
      <c r="B57" s="180">
        <v>52</v>
      </c>
      <c r="C57" s="36" t="s">
        <v>1043</v>
      </c>
      <c r="D57" s="117">
        <v>52</v>
      </c>
      <c r="E57" s="37" t="s">
        <v>546</v>
      </c>
      <c r="F57" s="51" t="s">
        <v>1238</v>
      </c>
      <c r="G57" s="120" t="s">
        <v>743</v>
      </c>
      <c r="H57" s="120">
        <v>0</v>
      </c>
      <c r="I57" s="36" t="s">
        <v>601</v>
      </c>
      <c r="J57" s="120" t="s">
        <v>744</v>
      </c>
      <c r="K57" s="120">
        <v>0</v>
      </c>
      <c r="L57" s="126">
        <v>0</v>
      </c>
      <c r="M57" s="132" t="s">
        <v>435</v>
      </c>
      <c r="N57" s="29" t="s">
        <v>748</v>
      </c>
      <c r="O57" s="38"/>
    </row>
  </sheetData>
  <sheetProtection selectLockedCells="1" selectUnlockedCells="1"/>
  <printOptions horizontalCentered="1"/>
  <pageMargins left="0.25" right="0.25" top="0.75" bottom="0.75" header="0.5118055555555555" footer="0.5118055555555555"/>
  <pageSetup fitToHeight="1" fitToWidth="1" horizontalDpi="300" verticalDpi="300" orientation="portrait" paperSize="9" scale="36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zoomScale="55" zoomScaleNormal="55" zoomScalePageLayoutView="0" workbookViewId="0" topLeftCell="A1">
      <selection activeCell="A1" sqref="A1"/>
    </sheetView>
  </sheetViews>
  <sheetFormatPr defaultColWidth="7.69921875" defaultRowHeight="15"/>
  <cols>
    <col min="1" max="1" width="10.796875" style="76" customWidth="1"/>
    <col min="2" max="8" width="15.796875" style="76" customWidth="1"/>
    <col min="9" max="10" width="10.69921875" style="76" customWidth="1"/>
    <col min="11" max="16384" width="7.69921875" style="76" customWidth="1"/>
  </cols>
  <sheetData>
    <row r="1" spans="1:5" ht="19.5" customHeight="1">
      <c r="A1" s="72"/>
      <c r="B1" s="73" t="s">
        <v>753</v>
      </c>
      <c r="C1" s="74"/>
      <c r="D1" s="74"/>
      <c r="E1" s="75"/>
    </row>
    <row r="2" spans="2:5" ht="19.5" customHeight="1">
      <c r="B2" s="73"/>
      <c r="C2" s="74"/>
      <c r="D2" s="74"/>
      <c r="E2" s="75"/>
    </row>
    <row r="3" spans="2:5" ht="19.5" customHeight="1">
      <c r="B3" s="73" t="s">
        <v>754</v>
      </c>
      <c r="C3" s="74"/>
      <c r="D3" s="74"/>
      <c r="E3" s="75"/>
    </row>
    <row r="4" spans="2:5" ht="19.5" customHeight="1">
      <c r="B4" s="73" t="s">
        <v>267</v>
      </c>
      <c r="C4" s="74"/>
      <c r="D4" s="74"/>
      <c r="E4" s="75"/>
    </row>
    <row r="5" spans="2:5" ht="19.5" customHeight="1">
      <c r="B5" s="73" t="s">
        <v>1075</v>
      </c>
      <c r="C5" s="74"/>
      <c r="D5" s="74"/>
      <c r="E5" s="75"/>
    </row>
    <row r="6" spans="2:5" ht="19.5" customHeight="1">
      <c r="B6" s="181" t="s">
        <v>136</v>
      </c>
      <c r="C6" s="181" t="s">
        <v>56</v>
      </c>
      <c r="D6" s="74"/>
      <c r="E6" s="75"/>
    </row>
    <row r="7" spans="2:5" ht="19.5" customHeight="1">
      <c r="B7" s="181" t="s">
        <v>137</v>
      </c>
      <c r="C7" s="181" t="s">
        <v>65</v>
      </c>
      <c r="D7" s="77"/>
      <c r="E7" s="75"/>
    </row>
    <row r="8" spans="2:5" ht="19.5" customHeight="1">
      <c r="B8" s="181" t="s">
        <v>139</v>
      </c>
      <c r="C8" s="181" t="s">
        <v>68</v>
      </c>
      <c r="D8" s="77"/>
      <c r="E8" s="75"/>
    </row>
    <row r="9" spans="2:5" ht="19.5" customHeight="1">
      <c r="B9" s="181" t="s">
        <v>138</v>
      </c>
      <c r="C9" s="181" t="s">
        <v>77</v>
      </c>
      <c r="D9" s="77"/>
      <c r="E9" s="75"/>
    </row>
    <row r="10" spans="2:5" ht="19.5" customHeight="1">
      <c r="B10" s="181" t="s">
        <v>140</v>
      </c>
      <c r="C10" s="181" t="s">
        <v>165</v>
      </c>
      <c r="D10" s="77"/>
      <c r="E10" s="75"/>
    </row>
    <row r="11" spans="2:5" ht="19.5" customHeight="1">
      <c r="B11" s="181" t="s">
        <v>141</v>
      </c>
      <c r="C11" s="181" t="s">
        <v>167</v>
      </c>
      <c r="D11" s="77"/>
      <c r="E11" s="75"/>
    </row>
    <row r="12" spans="2:5" ht="19.5" customHeight="1">
      <c r="B12" s="181" t="s">
        <v>143</v>
      </c>
      <c r="C12" s="181" t="s">
        <v>166</v>
      </c>
      <c r="D12" s="77"/>
      <c r="E12" s="75"/>
    </row>
    <row r="13" spans="2:5" ht="19.5" customHeight="1">
      <c r="B13" s="181" t="s">
        <v>142</v>
      </c>
      <c r="C13" s="181" t="s">
        <v>164</v>
      </c>
      <c r="D13" s="77"/>
      <c r="E13" s="75"/>
    </row>
    <row r="14" spans="2:5" ht="19.5" customHeight="1">
      <c r="B14" s="78" t="s">
        <v>268</v>
      </c>
      <c r="C14" s="75"/>
      <c r="D14" s="77"/>
      <c r="E14" s="75"/>
    </row>
    <row r="15" spans="3:5" ht="19.5" customHeight="1">
      <c r="C15" s="75"/>
      <c r="D15" s="77"/>
      <c r="E15" s="75"/>
    </row>
    <row r="16" spans="2:5" ht="19.5" customHeight="1">
      <c r="B16" s="73" t="s">
        <v>752</v>
      </c>
      <c r="C16" s="75"/>
      <c r="D16" s="77"/>
      <c r="E16" s="75"/>
    </row>
    <row r="17" ht="19.5" customHeight="1">
      <c r="B17" s="79"/>
    </row>
    <row r="18" spans="2:6" ht="19.5" customHeight="1">
      <c r="B18" s="76" t="s">
        <v>56</v>
      </c>
      <c r="C18" s="80"/>
      <c r="D18" s="81"/>
      <c r="E18" s="81"/>
      <c r="F18" s="81"/>
    </row>
    <row r="19" spans="2:7" ht="19.5" customHeight="1">
      <c r="B19" s="87"/>
      <c r="C19" s="82"/>
      <c r="D19" s="81"/>
      <c r="E19" s="83"/>
      <c r="F19" s="81"/>
      <c r="G19" s="81"/>
    </row>
    <row r="20" spans="3:6" ht="19.5" customHeight="1">
      <c r="C20" s="84" t="s">
        <v>1084</v>
      </c>
      <c r="D20" s="85"/>
      <c r="F20" s="81"/>
    </row>
    <row r="21" spans="3:7" ht="19.5" customHeight="1">
      <c r="C21" s="86"/>
      <c r="E21" s="87"/>
      <c r="F21" s="81"/>
      <c r="G21" s="81"/>
    </row>
    <row r="22" spans="2:7" ht="19.5" customHeight="1">
      <c r="B22" s="87"/>
      <c r="C22" s="88"/>
      <c r="D22" s="89"/>
      <c r="E22" s="90"/>
      <c r="F22" s="81"/>
      <c r="G22" s="91"/>
    </row>
    <row r="23" spans="2:7" ht="19.5" customHeight="1">
      <c r="B23" s="76" t="s">
        <v>62</v>
      </c>
      <c r="C23" s="92"/>
      <c r="E23" s="84" t="s">
        <v>1085</v>
      </c>
      <c r="F23" s="81"/>
      <c r="G23" s="93"/>
    </row>
    <row r="24" spans="3:7" ht="19.5" customHeight="1">
      <c r="C24" s="34"/>
      <c r="E24" s="81" t="s">
        <v>146</v>
      </c>
      <c r="F24" s="94"/>
      <c r="G24" s="505"/>
    </row>
    <row r="25" spans="2:7" ht="19.5" customHeight="1">
      <c r="B25" s="76" t="s">
        <v>65</v>
      </c>
      <c r="C25" s="80"/>
      <c r="D25" s="81"/>
      <c r="E25" s="95"/>
      <c r="F25" s="81"/>
      <c r="G25" s="91"/>
    </row>
    <row r="26" spans="2:7" ht="19.5" customHeight="1">
      <c r="B26" s="87"/>
      <c r="C26" s="82"/>
      <c r="D26" s="81"/>
      <c r="E26" s="95"/>
      <c r="F26" s="81"/>
      <c r="G26" s="81"/>
    </row>
    <row r="27" spans="3:6" ht="19.5" customHeight="1">
      <c r="C27" s="84" t="s">
        <v>1086</v>
      </c>
      <c r="D27" s="96"/>
      <c r="E27" s="87"/>
      <c r="F27" s="81"/>
    </row>
    <row r="28" spans="3:7" ht="19.5" customHeight="1">
      <c r="C28" s="95"/>
      <c r="D28" s="81"/>
      <c r="F28" s="81"/>
      <c r="G28" s="81"/>
    </row>
    <row r="29" spans="2:7" ht="19.5" customHeight="1">
      <c r="B29" s="87"/>
      <c r="C29" s="88"/>
      <c r="D29" s="81"/>
      <c r="E29" s="83"/>
      <c r="G29" s="81"/>
    </row>
    <row r="30" spans="2:7" ht="19.5" customHeight="1">
      <c r="B30" s="76" t="s">
        <v>59</v>
      </c>
      <c r="C30" s="83"/>
      <c r="E30" s="81"/>
      <c r="G30" s="81"/>
    </row>
    <row r="31" spans="3:9" ht="19.5" customHeight="1">
      <c r="C31" s="81"/>
      <c r="E31" s="85"/>
      <c r="F31" s="98"/>
      <c r="H31" s="81"/>
      <c r="I31" s="81"/>
    </row>
    <row r="32" spans="5:7" ht="19.5" customHeight="1">
      <c r="E32" s="87"/>
      <c r="F32" s="81"/>
      <c r="G32" s="81"/>
    </row>
    <row r="33" spans="5:7" ht="19.5" customHeight="1">
      <c r="E33" s="90"/>
      <c r="F33" s="81"/>
      <c r="G33" s="91"/>
    </row>
    <row r="34" spans="2:7" ht="19.5" customHeight="1">
      <c r="B34" s="97"/>
      <c r="E34" s="84" t="s">
        <v>1087</v>
      </c>
      <c r="F34" s="81"/>
      <c r="G34" s="93"/>
    </row>
    <row r="35" spans="5:7" ht="19.5" customHeight="1">
      <c r="E35" s="81" t="s">
        <v>148</v>
      </c>
      <c r="F35" s="94"/>
      <c r="G35" s="505"/>
    </row>
    <row r="36" spans="5:7" ht="19.5" customHeight="1">
      <c r="E36" s="95"/>
      <c r="F36" s="81"/>
      <c r="G36" s="91"/>
    </row>
    <row r="37" spans="5:7" ht="19.5" customHeight="1">
      <c r="E37" s="95"/>
      <c r="F37" s="81"/>
      <c r="G37" s="81"/>
    </row>
    <row r="38" spans="5:6" ht="19.5" customHeight="1">
      <c r="E38" s="87"/>
      <c r="F38" s="81"/>
    </row>
    <row r="39" ht="19.5" customHeight="1">
      <c r="E39" s="98"/>
    </row>
    <row r="40" ht="19.5" customHeight="1"/>
    <row r="41" spans="2:6" ht="19.5" customHeight="1">
      <c r="B41" s="76" t="s">
        <v>68</v>
      </c>
      <c r="C41" s="80"/>
      <c r="D41" s="81"/>
      <c r="E41" s="81"/>
      <c r="F41" s="81"/>
    </row>
    <row r="42" spans="2:7" ht="19.5" customHeight="1">
      <c r="B42" s="87"/>
      <c r="C42" s="82"/>
      <c r="D42" s="81"/>
      <c r="E42" s="83"/>
      <c r="F42" s="81"/>
      <c r="G42" s="81"/>
    </row>
    <row r="43" spans="3:6" ht="19.5" customHeight="1">
      <c r="C43" s="84" t="s">
        <v>1088</v>
      </c>
      <c r="D43" s="85"/>
      <c r="F43" s="81"/>
    </row>
    <row r="44" spans="3:7" ht="19.5" customHeight="1">
      <c r="C44" s="86"/>
      <c r="E44" s="87"/>
      <c r="F44" s="81"/>
      <c r="G44" s="81"/>
    </row>
    <row r="45" spans="2:7" ht="19.5" customHeight="1">
      <c r="B45" s="87"/>
      <c r="C45" s="88"/>
      <c r="D45" s="89"/>
      <c r="E45" s="90"/>
      <c r="F45" s="81"/>
      <c r="G45" s="91"/>
    </row>
    <row r="46" spans="2:7" ht="19.5" customHeight="1">
      <c r="B46" s="76" t="s">
        <v>74</v>
      </c>
      <c r="C46" s="92"/>
      <c r="E46" s="84" t="s">
        <v>1089</v>
      </c>
      <c r="F46" s="81"/>
      <c r="G46" s="93"/>
    </row>
    <row r="47" spans="3:7" ht="19.5" customHeight="1">
      <c r="C47" s="34"/>
      <c r="E47" s="81" t="s">
        <v>150</v>
      </c>
      <c r="F47" s="94"/>
      <c r="G47" s="505"/>
    </row>
    <row r="48" spans="2:7" ht="19.5" customHeight="1">
      <c r="B48" s="76" t="s">
        <v>77</v>
      </c>
      <c r="C48" s="80"/>
      <c r="D48" s="81"/>
      <c r="E48" s="95"/>
      <c r="F48" s="81"/>
      <c r="G48" s="91"/>
    </row>
    <row r="49" spans="2:7" ht="19.5" customHeight="1">
      <c r="B49" s="87"/>
      <c r="C49" s="82"/>
      <c r="D49" s="81"/>
      <c r="E49" s="95"/>
      <c r="F49" s="81"/>
      <c r="G49" s="81"/>
    </row>
    <row r="50" spans="3:6" ht="19.5" customHeight="1">
      <c r="C50" s="84" t="s">
        <v>1090</v>
      </c>
      <c r="D50" s="96"/>
      <c r="E50" s="87"/>
      <c r="F50" s="81"/>
    </row>
    <row r="51" spans="3:7" ht="19.5" customHeight="1">
      <c r="C51" s="95"/>
      <c r="D51" s="81"/>
      <c r="F51" s="81"/>
      <c r="G51" s="81"/>
    </row>
    <row r="52" spans="2:7" ht="19.5" customHeight="1">
      <c r="B52" s="87"/>
      <c r="C52" s="88"/>
      <c r="D52" s="81"/>
      <c r="E52" s="83"/>
      <c r="G52" s="81"/>
    </row>
    <row r="53" spans="2:7" ht="19.5" customHeight="1">
      <c r="B53" s="76" t="s">
        <v>71</v>
      </c>
      <c r="C53" s="83"/>
      <c r="E53" s="81"/>
      <c r="G53" s="81"/>
    </row>
    <row r="54" ht="19.5" customHeight="1"/>
    <row r="55" ht="19.5" customHeight="1"/>
    <row r="56" spans="5:7" ht="19.5" customHeight="1">
      <c r="E56" s="87"/>
      <c r="F56" s="81"/>
      <c r="G56" s="81"/>
    </row>
    <row r="57" spans="2:7" ht="19.5" customHeight="1">
      <c r="B57" s="97" t="s">
        <v>57</v>
      </c>
      <c r="C57" s="79" t="s">
        <v>58</v>
      </c>
      <c r="E57" s="90"/>
      <c r="F57" s="81"/>
      <c r="G57" s="91"/>
    </row>
    <row r="58" spans="2:7" ht="19.5" customHeight="1">
      <c r="B58" s="97" t="s">
        <v>60</v>
      </c>
      <c r="C58" s="79" t="s">
        <v>61</v>
      </c>
      <c r="E58" s="84" t="s">
        <v>1091</v>
      </c>
      <c r="F58" s="81"/>
      <c r="G58" s="93"/>
    </row>
    <row r="59" spans="2:7" ht="19.5" customHeight="1">
      <c r="B59" s="97" t="s">
        <v>63</v>
      </c>
      <c r="C59" s="79" t="s">
        <v>64</v>
      </c>
      <c r="E59" s="81" t="s">
        <v>152</v>
      </c>
      <c r="F59" s="94"/>
      <c r="G59" s="505"/>
    </row>
    <row r="60" spans="2:7" ht="19.5" customHeight="1">
      <c r="B60" s="97" t="s">
        <v>66</v>
      </c>
      <c r="C60" s="79" t="s">
        <v>67</v>
      </c>
      <c r="E60" s="99"/>
      <c r="F60" s="81"/>
      <c r="G60" s="91"/>
    </row>
    <row r="61" spans="2:7" ht="19.5" customHeight="1">
      <c r="B61" s="97" t="s">
        <v>69</v>
      </c>
      <c r="C61" s="79" t="s">
        <v>70</v>
      </c>
      <c r="E61" s="95"/>
      <c r="F61" s="81"/>
      <c r="G61" s="81"/>
    </row>
    <row r="62" spans="2:6" ht="19.5" customHeight="1">
      <c r="B62" s="97" t="s">
        <v>72</v>
      </c>
      <c r="C62" s="79" t="s">
        <v>73</v>
      </c>
      <c r="E62" s="87"/>
      <c r="F62" s="81"/>
    </row>
    <row r="63" spans="2:3" ht="19.5" customHeight="1">
      <c r="B63" s="97" t="s">
        <v>75</v>
      </c>
      <c r="C63" s="79" t="s">
        <v>76</v>
      </c>
    </row>
    <row r="64" spans="2:3" ht="19.5" customHeight="1">
      <c r="B64" s="97" t="s">
        <v>78</v>
      </c>
      <c r="C64" s="79" t="s">
        <v>79</v>
      </c>
    </row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</sheetData>
  <sheetProtection selectLockedCells="1" selectUnlockedCells="1"/>
  <printOptions horizontalCentered="1" verticalCentered="1"/>
  <pageMargins left="0.7479166666666667" right="0.7479166666666667" top="0.5201388888888889" bottom="0.5402777777777777" header="0.5118055555555555" footer="0.5118055555555555"/>
  <pageSetup fitToHeight="1" fitToWidth="1"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VBAHK - Stephen</dc:creator>
  <cp:keywords/>
  <dc:description/>
  <cp:lastModifiedBy>VBAHK-Stephen</cp:lastModifiedBy>
  <cp:lastPrinted>2023-05-03T09:06:53Z</cp:lastPrinted>
  <dcterms:created xsi:type="dcterms:W3CDTF">2023-05-03T10:02:27Z</dcterms:created>
  <dcterms:modified xsi:type="dcterms:W3CDTF">2024-06-24T05:01:03Z</dcterms:modified>
  <cp:category/>
  <cp:version/>
  <cp:contentType/>
  <cp:contentStatus/>
</cp:coreProperties>
</file>